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Nazmin.Khan\OneDrive - Liberal Democrats\Downloads\"/>
    </mc:Choice>
  </mc:AlternateContent>
  <xr:revisionPtr revIDLastSave="0" documentId="13_ncr:1_{F18157EB-BD5C-4923-B285-86D483458F76}" xr6:coauthVersionLast="47" xr6:coauthVersionMax="47" xr10:uidLastSave="{00000000-0000-0000-0000-000000000000}"/>
  <bookViews>
    <workbookView xWindow="20370" yWindow="-120" windowWidth="29040" windowHeight="15720" tabRatio="715" xr2:uid="{00000000-000D-0000-FFFF-FFFF00000000}"/>
  </bookViews>
  <sheets>
    <sheet name="READ ME" sheetId="7" r:id="rId1"/>
    <sheet name="Input Sheet 1" sheetId="1" r:id="rId2"/>
    <sheet name="Input Sheet 2" sheetId="2" r:id="rId3"/>
    <sheet name="Input Sheet 3" sheetId="3" r:id="rId4"/>
    <sheet name="Input Sheet 4" sheetId="4" r:id="rId5"/>
    <sheet name="Trial Balance" sheetId="6" r:id="rId6"/>
    <sheet name="Accounts To Print"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2" i="5" l="1"/>
  <c r="A4" i="6"/>
  <c r="A2" i="2"/>
  <c r="A2" i="3"/>
  <c r="A2" i="4"/>
  <c r="A2" i="6"/>
  <c r="B23" i="1"/>
  <c r="M19" i="4"/>
  <c r="A21" i="5"/>
  <c r="B18" i="1"/>
  <c r="B17" i="1"/>
  <c r="D126" i="5"/>
  <c r="C126" i="5"/>
  <c r="C41" i="2"/>
  <c r="B41" i="2"/>
  <c r="B29" i="2"/>
  <c r="C29" i="2"/>
  <c r="B22" i="2"/>
  <c r="B43" i="6"/>
  <c r="C43" i="6"/>
  <c r="B9" i="4"/>
  <c r="B8" i="4"/>
  <c r="B7" i="4"/>
  <c r="B14" i="4"/>
  <c r="B13" i="4"/>
  <c r="B18" i="4"/>
  <c r="B15" i="4"/>
  <c r="B10" i="4"/>
  <c r="B56" i="2"/>
  <c r="B47" i="2"/>
  <c r="B38" i="2"/>
  <c r="B31" i="2"/>
  <c r="B26" i="2"/>
  <c r="B18" i="2"/>
  <c r="B8" i="2"/>
  <c r="B5" i="2"/>
  <c r="B70" i="3"/>
  <c r="B59" i="3"/>
  <c r="B46" i="3"/>
  <c r="B40" i="3"/>
  <c r="B36" i="3"/>
  <c r="B30" i="3"/>
  <c r="B23" i="3"/>
  <c r="B13" i="3"/>
  <c r="B8" i="3"/>
  <c r="B5" i="3"/>
  <c r="C99" i="4"/>
  <c r="C94" i="4"/>
  <c r="C77" i="4"/>
  <c r="C87" i="4"/>
  <c r="C71" i="4"/>
  <c r="C63" i="4"/>
  <c r="C55" i="4"/>
  <c r="C48" i="4"/>
  <c r="C32" i="4"/>
  <c r="C26" i="4"/>
  <c r="B8" i="6"/>
  <c r="C176" i="5"/>
  <c r="A277" i="5"/>
  <c r="C66" i="5"/>
  <c r="B189" i="5" s="1"/>
  <c r="A39" i="5"/>
  <c r="A13" i="5"/>
  <c r="B3" i="1"/>
  <c r="D66" i="5" s="1"/>
  <c r="D189" i="5" s="1"/>
  <c r="B12" i="4" l="1"/>
  <c r="B6" i="4"/>
  <c r="B17" i="4"/>
  <c r="C23" i="3"/>
  <c r="C38" i="2"/>
  <c r="D71" i="4"/>
  <c r="C30" i="3"/>
  <c r="D26" i="4"/>
  <c r="D63" i="4"/>
  <c r="C5" i="3"/>
  <c r="C59" i="3"/>
  <c r="C18" i="2"/>
  <c r="C47" i="2"/>
  <c r="D87" i="4"/>
  <c r="C8" i="3"/>
  <c r="C36" i="3"/>
  <c r="C70" i="3"/>
  <c r="C26" i="2"/>
  <c r="C56" i="2"/>
  <c r="D99" i="4"/>
  <c r="C8" i="2"/>
  <c r="D48" i="4"/>
  <c r="C8" i="6"/>
  <c r="D55" i="4"/>
  <c r="C46" i="3"/>
  <c r="D32" i="4"/>
  <c r="D94" i="4"/>
  <c r="C13" i="3"/>
  <c r="C40" i="3"/>
  <c r="C5" i="2"/>
  <c r="C31" i="2"/>
  <c r="B150" i="5"/>
  <c r="C100" i="5"/>
  <c r="C203" i="5"/>
  <c r="C139" i="5"/>
  <c r="C184" i="5"/>
  <c r="C236" i="5"/>
  <c r="D100" i="5"/>
  <c r="D184" i="5"/>
  <c r="D139" i="5"/>
  <c r="D203" i="5"/>
  <c r="D150" i="5"/>
  <c r="C142" i="5"/>
  <c r="C210" i="5"/>
  <c r="B170" i="5"/>
  <c r="D142" i="5"/>
  <c r="D210" i="5"/>
  <c r="D170" i="5"/>
  <c r="C145" i="5"/>
  <c r="C225" i="5"/>
  <c r="D236" i="5"/>
  <c r="D145" i="5"/>
  <c r="D225" i="5"/>
  <c r="D180" i="5" l="1"/>
  <c r="C180" i="5"/>
  <c r="D53" i="3"/>
  <c r="D245" i="5" s="1"/>
  <c r="A256" i="5"/>
  <c r="A12" i="5"/>
  <c r="A249" i="5" s="1"/>
  <c r="A19" i="5"/>
  <c r="B19" i="5"/>
  <c r="A20" i="5"/>
  <c r="B20" i="5"/>
  <c r="A22" i="5"/>
  <c r="A23" i="5"/>
  <c r="A24" i="5"/>
  <c r="A28" i="5"/>
  <c r="A29" i="5"/>
  <c r="A36" i="5"/>
  <c r="A64" i="5"/>
  <c r="A98" i="5"/>
  <c r="A136" i="5"/>
  <c r="C146" i="5"/>
  <c r="D146" i="5"/>
  <c r="C147" i="5"/>
  <c r="D147" i="5"/>
  <c r="A152" i="5"/>
  <c r="B152" i="5"/>
  <c r="C152" i="5"/>
  <c r="D152" i="5"/>
  <c r="E152" i="5"/>
  <c r="A153" i="5"/>
  <c r="B153" i="5"/>
  <c r="C153" i="5"/>
  <c r="D153" i="5"/>
  <c r="E153" i="5"/>
  <c r="A154" i="5"/>
  <c r="B154" i="5"/>
  <c r="C154" i="5"/>
  <c r="D154" i="5"/>
  <c r="E154" i="5"/>
  <c r="A155" i="5"/>
  <c r="B155" i="5"/>
  <c r="C155" i="5"/>
  <c r="D155" i="5"/>
  <c r="E155" i="5"/>
  <c r="A156" i="5"/>
  <c r="B156" i="5"/>
  <c r="C156" i="5"/>
  <c r="D156" i="5"/>
  <c r="E156" i="5"/>
  <c r="A157" i="5"/>
  <c r="B157" i="5"/>
  <c r="C157" i="5"/>
  <c r="D157" i="5"/>
  <c r="E157" i="5"/>
  <c r="A158" i="5"/>
  <c r="B158" i="5"/>
  <c r="C158" i="5"/>
  <c r="D158" i="5"/>
  <c r="E158" i="5"/>
  <c r="A159" i="5"/>
  <c r="B159" i="5"/>
  <c r="C159" i="5"/>
  <c r="D159" i="5"/>
  <c r="E159" i="5"/>
  <c r="A160" i="5"/>
  <c r="B160" i="5"/>
  <c r="C160" i="5"/>
  <c r="D160" i="5"/>
  <c r="E160" i="5"/>
  <c r="A161" i="5"/>
  <c r="B161" i="5"/>
  <c r="C161" i="5"/>
  <c r="D161" i="5"/>
  <c r="E161" i="5"/>
  <c r="A162" i="5"/>
  <c r="B162" i="5"/>
  <c r="C162" i="5"/>
  <c r="D162" i="5"/>
  <c r="E162" i="5"/>
  <c r="A163" i="5"/>
  <c r="B163" i="5"/>
  <c r="C163" i="5"/>
  <c r="D163" i="5"/>
  <c r="E163" i="5"/>
  <c r="C173" i="5"/>
  <c r="E173" i="5"/>
  <c r="C174" i="5"/>
  <c r="E174" i="5"/>
  <c r="C178" i="5"/>
  <c r="D178" i="5"/>
  <c r="C179" i="5"/>
  <c r="D179" i="5"/>
  <c r="C181" i="5"/>
  <c r="D181" i="5"/>
  <c r="C185" i="5"/>
  <c r="D185" i="5"/>
  <c r="C186" i="5"/>
  <c r="D186" i="5"/>
  <c r="B191" i="5"/>
  <c r="D191" i="5"/>
  <c r="B192" i="5"/>
  <c r="D192" i="5"/>
  <c r="B193" i="5"/>
  <c r="D193" i="5"/>
  <c r="B194" i="5"/>
  <c r="D194" i="5"/>
  <c r="C195" i="5"/>
  <c r="E195" i="5"/>
  <c r="C196" i="5"/>
  <c r="E196" i="5"/>
  <c r="C197" i="5"/>
  <c r="E197" i="5"/>
  <c r="C198" i="5"/>
  <c r="A198" i="5" s="1"/>
  <c r="E198" i="5"/>
  <c r="C199" i="5"/>
  <c r="E199" i="5"/>
  <c r="C200" i="5"/>
  <c r="E200" i="5"/>
  <c r="C204" i="5"/>
  <c r="D204" i="5"/>
  <c r="C205" i="5"/>
  <c r="D205" i="5"/>
  <c r="C206" i="5"/>
  <c r="D206" i="5"/>
  <c r="C208" i="5"/>
  <c r="D208" i="5"/>
  <c r="C211" i="5"/>
  <c r="D211" i="5"/>
  <c r="C212" i="5"/>
  <c r="D212" i="5"/>
  <c r="C213" i="5"/>
  <c r="D213" i="5"/>
  <c r="B219" i="5"/>
  <c r="C219" i="5"/>
  <c r="D219" i="5"/>
  <c r="B220" i="5"/>
  <c r="C220" i="5"/>
  <c r="E220" i="5" s="1"/>
  <c r="D220" i="5"/>
  <c r="B221" i="5"/>
  <c r="C221" i="5"/>
  <c r="D221" i="5"/>
  <c r="B222" i="5"/>
  <c r="C222" i="5"/>
  <c r="D222" i="5"/>
  <c r="C226" i="5"/>
  <c r="D226" i="5"/>
  <c r="C227" i="5"/>
  <c r="D227" i="5"/>
  <c r="C228" i="5"/>
  <c r="D228" i="5"/>
  <c r="C232" i="5"/>
  <c r="D232" i="5"/>
  <c r="C233" i="5"/>
  <c r="D233" i="5"/>
  <c r="D237" i="5"/>
  <c r="C238" i="5"/>
  <c r="D238" i="5"/>
  <c r="C239" i="5"/>
  <c r="D239" i="5"/>
  <c r="B245" i="5"/>
  <c r="C245" i="5"/>
  <c r="A246" i="5"/>
  <c r="B246" i="5"/>
  <c r="C246" i="5"/>
  <c r="D246" i="5"/>
  <c r="A247" i="5"/>
  <c r="B247" i="5"/>
  <c r="C247" i="5"/>
  <c r="D247" i="5"/>
  <c r="A248" i="5"/>
  <c r="B248" i="5"/>
  <c r="C248" i="5"/>
  <c r="D248" i="5"/>
  <c r="A250" i="5"/>
  <c r="B269" i="5"/>
  <c r="A274" i="5"/>
  <c r="A32" i="5"/>
  <c r="B11" i="2"/>
  <c r="B10" i="6" s="1"/>
  <c r="C70" i="5" s="1"/>
  <c r="C11" i="2"/>
  <c r="C10" i="6" s="1"/>
  <c r="D70" i="5" s="1"/>
  <c r="B36" i="2"/>
  <c r="B14" i="6" s="1"/>
  <c r="C74" i="5" s="1"/>
  <c r="C36" i="2"/>
  <c r="C14" i="6" s="1"/>
  <c r="D74" i="5" s="1"/>
  <c r="B15" i="6"/>
  <c r="B52" i="2"/>
  <c r="B16" i="6" s="1"/>
  <c r="C76" i="5" s="1"/>
  <c r="C52" i="2"/>
  <c r="C16" i="6" s="1"/>
  <c r="D76" i="5" s="1"/>
  <c r="A58" i="2"/>
  <c r="A59" i="2"/>
  <c r="A60" i="2"/>
  <c r="A61" i="2"/>
  <c r="A62" i="2"/>
  <c r="A63" i="2"/>
  <c r="A64" i="2"/>
  <c r="A65" i="2"/>
  <c r="A66" i="2"/>
  <c r="A67" i="2"/>
  <c r="A68" i="2"/>
  <c r="A69" i="2"/>
  <c r="B70" i="2"/>
  <c r="B11" i="6" s="1"/>
  <c r="C71" i="5" s="1"/>
  <c r="C70" i="2"/>
  <c r="B19" i="3"/>
  <c r="B21" i="6" s="1"/>
  <c r="C84" i="5" s="1"/>
  <c r="C19" i="3"/>
  <c r="C21" i="6" s="1"/>
  <c r="D84" i="5" s="1"/>
  <c r="B28" i="3"/>
  <c r="C28" i="3"/>
  <c r="B44" i="3"/>
  <c r="B25" i="6" s="1"/>
  <c r="C44" i="3"/>
  <c r="C25" i="6" s="1"/>
  <c r="D88" i="5" s="1"/>
  <c r="D54" i="3"/>
  <c r="D57" i="3" s="1"/>
  <c r="B27" i="6" s="1"/>
  <c r="C90" i="5" s="1"/>
  <c r="A245" i="5" s="1"/>
  <c r="D55" i="3"/>
  <c r="D56" i="3"/>
  <c r="B57" i="3"/>
  <c r="C57" i="3"/>
  <c r="B66" i="3"/>
  <c r="C66" i="3"/>
  <c r="C28" i="6" s="1"/>
  <c r="D91" i="5" s="1"/>
  <c r="A72" i="3"/>
  <c r="A73" i="3"/>
  <c r="A74" i="3"/>
  <c r="A75" i="3"/>
  <c r="A76" i="3"/>
  <c r="A77" i="3"/>
  <c r="A78" i="3"/>
  <c r="A79" i="3"/>
  <c r="A80" i="3"/>
  <c r="A81" i="3"/>
  <c r="A82" i="3"/>
  <c r="A83" i="3"/>
  <c r="B84" i="3"/>
  <c r="C84" i="3"/>
  <c r="C10" i="4"/>
  <c r="D10" i="4"/>
  <c r="E10" i="4"/>
  <c r="F10" i="4"/>
  <c r="C15" i="4"/>
  <c r="D15" i="4"/>
  <c r="E15" i="4"/>
  <c r="F15" i="4"/>
  <c r="C17" i="4"/>
  <c r="B218" i="5" s="1"/>
  <c r="D17" i="4"/>
  <c r="C218" i="5" s="1"/>
  <c r="E17" i="4"/>
  <c r="D218" i="5" s="1"/>
  <c r="F17" i="4"/>
  <c r="C33" i="6" s="1"/>
  <c r="D105" i="5" s="1"/>
  <c r="D174" i="5" s="1"/>
  <c r="C31" i="4"/>
  <c r="D31" i="4"/>
  <c r="A33" i="4"/>
  <c r="E33" i="4"/>
  <c r="A34" i="4"/>
  <c r="E34" i="4"/>
  <c r="A35" i="4"/>
  <c r="E35" i="4"/>
  <c r="A36" i="4"/>
  <c r="E36" i="4"/>
  <c r="A37" i="4"/>
  <c r="E37" i="4"/>
  <c r="A38" i="4"/>
  <c r="E38" i="4"/>
  <c r="A39" i="4"/>
  <c r="E39" i="4"/>
  <c r="A40" i="4"/>
  <c r="E40" i="4"/>
  <c r="A41" i="4"/>
  <c r="E41" i="4"/>
  <c r="A42" i="4"/>
  <c r="E42" i="4"/>
  <c r="A43" i="4"/>
  <c r="E43" i="4"/>
  <c r="A44" i="4"/>
  <c r="E44" i="4"/>
  <c r="C45" i="4"/>
  <c r="D45" i="4"/>
  <c r="C53" i="4"/>
  <c r="B36" i="6" s="1"/>
  <c r="C111" i="5" s="1"/>
  <c r="D53" i="4"/>
  <c r="C36" i="6" s="1"/>
  <c r="D111" i="5" s="1"/>
  <c r="C58" i="4"/>
  <c r="B37" i="6" s="1"/>
  <c r="C112" i="5" s="1"/>
  <c r="D58" i="4"/>
  <c r="C37" i="6" s="1"/>
  <c r="D112" i="5" s="1"/>
  <c r="C66" i="4"/>
  <c r="B39" i="6" s="1"/>
  <c r="C117" i="5" s="1"/>
  <c r="D66" i="4"/>
  <c r="C39" i="6" s="1"/>
  <c r="D117" i="5" s="1"/>
  <c r="D75" i="4"/>
  <c r="C72" i="4" s="1"/>
  <c r="C84" i="4"/>
  <c r="D90" i="4"/>
  <c r="C96" i="4"/>
  <c r="D97" i="4"/>
  <c r="C95" i="4" s="1"/>
  <c r="D102" i="4"/>
  <c r="C100" i="4" s="1"/>
  <c r="C102" i="4" s="1"/>
  <c r="B9" i="6"/>
  <c r="C68" i="5" s="1"/>
  <c r="C140" i="5" s="1"/>
  <c r="C9" i="6"/>
  <c r="D68" i="5" s="1"/>
  <c r="C143" i="5"/>
  <c r="D143" i="5"/>
  <c r="C11" i="6"/>
  <c r="B12" i="6"/>
  <c r="C72" i="5" s="1"/>
  <c r="A167" i="5" s="1"/>
  <c r="C12" i="6"/>
  <c r="D72" i="5" s="1"/>
  <c r="B13" i="6"/>
  <c r="C73" i="5" s="1"/>
  <c r="C13" i="6"/>
  <c r="D73" i="5" s="1"/>
  <c r="C15" i="6"/>
  <c r="D75" i="5" s="1"/>
  <c r="B18" i="6"/>
  <c r="C81" i="5"/>
  <c r="C18" i="6"/>
  <c r="D81" i="5" s="1"/>
  <c r="B19" i="6"/>
  <c r="C82" i="5" s="1"/>
  <c r="C19" i="6"/>
  <c r="D82" i="5" s="1"/>
  <c r="B20" i="6"/>
  <c r="C83" i="5" s="1"/>
  <c r="C20" i="6"/>
  <c r="D83" i="5" s="1"/>
  <c r="B22" i="6"/>
  <c r="C85" i="5" s="1"/>
  <c r="C22" i="6"/>
  <c r="D85" i="5" s="1"/>
  <c r="B23" i="6"/>
  <c r="C86" i="5" s="1"/>
  <c r="C23" i="6"/>
  <c r="D86" i="5" s="1"/>
  <c r="B24" i="6"/>
  <c r="C87" i="5" s="1"/>
  <c r="C24" i="6"/>
  <c r="D87" i="5"/>
  <c r="B26" i="6"/>
  <c r="C89" i="5" s="1"/>
  <c r="C26" i="6"/>
  <c r="D89" i="5" s="1"/>
  <c r="C27" i="6"/>
  <c r="D90" i="5" s="1"/>
  <c r="B28" i="6"/>
  <c r="C91" i="5" s="1"/>
  <c r="C31" i="6"/>
  <c r="D103" i="5" s="1"/>
  <c r="A194" i="5" l="1"/>
  <c r="A197" i="5"/>
  <c r="F18" i="4"/>
  <c r="B33" i="6" s="1"/>
  <c r="C105" i="5" s="1"/>
  <c r="B174" i="5" s="1"/>
  <c r="C18" i="4"/>
  <c r="B30" i="6" s="1"/>
  <c r="C102" i="5" s="1"/>
  <c r="C234" i="5"/>
  <c r="C229" i="5"/>
  <c r="C207" i="5"/>
  <c r="D187" i="5"/>
  <c r="A193" i="5"/>
  <c r="C187" i="5"/>
  <c r="D234" i="5"/>
  <c r="C44" i="6"/>
  <c r="D129" i="5" s="1"/>
  <c r="C42" i="6"/>
  <c r="D125" i="5" s="1"/>
  <c r="C32" i="6"/>
  <c r="D104" i="5" s="1"/>
  <c r="D18" i="4"/>
  <c r="B31" i="6" s="1"/>
  <c r="C103" i="5" s="1"/>
  <c r="C40" i="6"/>
  <c r="D118" i="5" s="1"/>
  <c r="D120" i="5" s="1"/>
  <c r="C97" i="4"/>
  <c r="B44" i="6" s="1"/>
  <c r="C129" i="5" s="1"/>
  <c r="B45" i="6"/>
  <c r="C130" i="5" s="1"/>
  <c r="C75" i="4"/>
  <c r="B40" i="6" s="1"/>
  <c r="C118" i="5" s="1"/>
  <c r="C120" i="5" s="1"/>
  <c r="C237" i="5"/>
  <c r="C240" i="5" s="1"/>
  <c r="C46" i="4"/>
  <c r="B35" i="6" s="1"/>
  <c r="C110" i="5" s="1"/>
  <c r="B173" i="5" s="1"/>
  <c r="D46" i="4"/>
  <c r="C35" i="6" s="1"/>
  <c r="D110" i="5" s="1"/>
  <c r="D173" i="5" s="1"/>
  <c r="C30" i="6"/>
  <c r="D102" i="5" s="1"/>
  <c r="E18" i="4"/>
  <c r="B32" i="6" s="1"/>
  <c r="C104" i="5" s="1"/>
  <c r="C45" i="6"/>
  <c r="D130" i="5" s="1"/>
  <c r="D223" i="5"/>
  <c r="A273" i="5"/>
  <c r="A97" i="5"/>
  <c r="D148" i="5"/>
  <c r="B223" i="5"/>
  <c r="D214" i="5"/>
  <c r="D207" i="5"/>
  <c r="E222" i="5"/>
  <c r="A200" i="5"/>
  <c r="E201" i="5"/>
  <c r="A192" i="5"/>
  <c r="C148" i="5"/>
  <c r="A63" i="5"/>
  <c r="E221" i="5"/>
  <c r="A135" i="5"/>
  <c r="D240" i="5"/>
  <c r="C182" i="5"/>
  <c r="A38" i="5"/>
  <c r="D229" i="5"/>
  <c r="E218" i="5"/>
  <c r="C223" i="5"/>
  <c r="B54" i="2"/>
  <c r="A33" i="5"/>
  <c r="D182" i="5"/>
  <c r="E219" i="5"/>
  <c r="A196" i="5"/>
  <c r="D201" i="5"/>
  <c r="B164" i="5"/>
  <c r="C214" i="5"/>
  <c r="A199" i="5"/>
  <c r="A195" i="5"/>
  <c r="A191" i="5"/>
  <c r="E164" i="5"/>
  <c r="D93" i="5"/>
  <c r="B68" i="3"/>
  <c r="C88" i="5"/>
  <c r="C93" i="5" s="1"/>
  <c r="C68" i="3"/>
  <c r="C164" i="5"/>
  <c r="C201" i="5"/>
  <c r="D164" i="5"/>
  <c r="C54" i="2"/>
  <c r="D140" i="5"/>
  <c r="C75" i="5"/>
  <c r="C78" i="5" s="1"/>
  <c r="D71" i="5"/>
  <c r="D78" i="5" s="1"/>
  <c r="B201" i="5"/>
  <c r="D107" i="5" l="1"/>
  <c r="C107" i="5"/>
  <c r="C114" i="5"/>
  <c r="A85" i="4"/>
  <c r="D114" i="5"/>
  <c r="C47" i="6"/>
  <c r="A6" i="6" s="1"/>
  <c r="D95" i="5"/>
  <c r="D91" i="4" s="1"/>
  <c r="E223" i="5"/>
  <c r="C95" i="5"/>
  <c r="C127" i="5" s="1"/>
  <c r="D122" i="5" l="1"/>
  <c r="D92" i="4"/>
  <c r="C90" i="4" s="1"/>
  <c r="C122" i="5"/>
  <c r="D127" i="5"/>
  <c r="D128" i="5" s="1"/>
  <c r="C125" i="5" s="1"/>
  <c r="C128" i="5" s="1"/>
  <c r="C132" i="5" s="1"/>
  <c r="C91" i="4"/>
  <c r="A133" i="5" l="1"/>
  <c r="B42" i="6"/>
  <c r="B47" i="6" s="1"/>
  <c r="D132" i="5"/>
  <c r="A134" i="5" s="1"/>
  <c r="C92" i="4"/>
</calcChain>
</file>

<file path=xl/sharedStrings.xml><?xml version="1.0" encoding="utf-8"?>
<sst xmlns="http://schemas.openxmlformats.org/spreadsheetml/2006/main" count="877" uniqueCount="762">
  <si>
    <t>(pick from list)</t>
  </si>
  <si>
    <t>Accounting Unit Name</t>
  </si>
  <si>
    <t>Liberal Democrats</t>
  </si>
  <si>
    <t>Aberavon and Neath</t>
  </si>
  <si>
    <t>Aberconwy</t>
  </si>
  <si>
    <t>Aberdeen Central, South and North Kincardine</t>
  </si>
  <si>
    <t>Elected Representatives</t>
  </si>
  <si>
    <t>Aberdeen Donside</t>
  </si>
  <si>
    <t>Aberdeenshire East</t>
  </si>
  <si>
    <t>(name)</t>
  </si>
  <si>
    <t>Aberdeenshire West</t>
  </si>
  <si>
    <t>Adur and Worthing</t>
  </si>
  <si>
    <t>ALDC</t>
  </si>
  <si>
    <t>(number)</t>
  </si>
  <si>
    <t>(name of council)</t>
  </si>
  <si>
    <t>Amber Valley</t>
  </si>
  <si>
    <t>Angus and Mearns</t>
  </si>
  <si>
    <t>Argyll and Bute</t>
  </si>
  <si>
    <t>Arun</t>
  </si>
  <si>
    <t>Responsible Officers</t>
  </si>
  <si>
    <t>Ashford</t>
  </si>
  <si>
    <t>Association of Lib Dem Engineers and Scientists</t>
  </si>
  <si>
    <t>Aylesbury</t>
  </si>
  <si>
    <t>Ayrshire and Arran</t>
  </si>
  <si>
    <t>Babergh</t>
  </si>
  <si>
    <t>Branches</t>
  </si>
  <si>
    <t>Banbury</t>
  </si>
  <si>
    <t>Number of constitutional branches:</t>
  </si>
  <si>
    <r>
      <t xml:space="preserve">Q. Does this branch have a bank account(s)? </t>
    </r>
    <r>
      <rPr>
        <b/>
        <sz val="11"/>
        <color indexed="8"/>
        <rFont val="Calibri"/>
        <family val="2"/>
      </rPr>
      <t>Yes/No</t>
    </r>
  </si>
  <si>
    <t>Banffshire and Buchan Coast</t>
  </si>
  <si>
    <t>name of branch 1</t>
  </si>
  <si>
    <t>Barnet Borough</t>
  </si>
  <si>
    <t>name of branch 2</t>
  </si>
  <si>
    <t>name of branch 3</t>
  </si>
  <si>
    <t>Basildon and Thurrock</t>
  </si>
  <si>
    <t>name of branch 4</t>
  </si>
  <si>
    <t>Basingstoke and Deane</t>
  </si>
  <si>
    <t>name of branch 5</t>
  </si>
  <si>
    <t>Bassetlaw</t>
  </si>
  <si>
    <t>name of branch 6</t>
  </si>
  <si>
    <t>Bath and North East Somerset</t>
  </si>
  <si>
    <t>name of branch 7</t>
  </si>
  <si>
    <t>Batley and Spen</t>
  </si>
  <si>
    <t>name of branch 8</t>
  </si>
  <si>
    <t>name of branch 9</t>
  </si>
  <si>
    <t>Bedford</t>
  </si>
  <si>
    <t>name of branch 10</t>
  </si>
  <si>
    <t>name of branch 11</t>
  </si>
  <si>
    <t>Bexhill and Battle</t>
  </si>
  <si>
    <t>name of branch 12</t>
  </si>
  <si>
    <t>Bexley Borough</t>
  </si>
  <si>
    <t>Accounting Notes - accounting method</t>
  </si>
  <si>
    <t>Birmingham Yardley</t>
  </si>
  <si>
    <t>This statement of accounts uses</t>
  </si>
  <si>
    <t>accounting method</t>
  </si>
  <si>
    <t>Blackburn, Darwen, Rossendale and Hyndburn</t>
  </si>
  <si>
    <t>Blackpool</t>
  </si>
  <si>
    <t>Bolton</t>
  </si>
  <si>
    <t>Borough Of Brent</t>
  </si>
  <si>
    <t>Boston and Skegness</t>
  </si>
  <si>
    <t>Bosworth</t>
  </si>
  <si>
    <t>Bournemouth</t>
  </si>
  <si>
    <t>Bracknell Forest</t>
  </si>
  <si>
    <t>Brecon and Radnorshire</t>
  </si>
  <si>
    <t>Bridgend</t>
  </si>
  <si>
    <t>Bridgwater and West Somerset</t>
  </si>
  <si>
    <t>Brighton and Hove</t>
  </si>
  <si>
    <t>Bristol</t>
  </si>
  <si>
    <t>Broadland District</t>
  </si>
  <si>
    <t>Bromley Borough</t>
  </si>
  <si>
    <t>Bromsgrove</t>
  </si>
  <si>
    <t>Broxtowe</t>
  </si>
  <si>
    <t>Buckingham</t>
  </si>
  <si>
    <t>Burnley</t>
  </si>
  <si>
    <t>Bury</t>
  </si>
  <si>
    <t>Calderdale</t>
  </si>
  <si>
    <t>Camborne, Redruth and Hayle</t>
  </si>
  <si>
    <t>Cambridge</t>
  </si>
  <si>
    <t>Cambridgeshire County Co-Ordinating Committee</t>
  </si>
  <si>
    <t>Camden Borough</t>
  </si>
  <si>
    <t>Cannock Chase</t>
  </si>
  <si>
    <t>Canterbury and Coastal</t>
  </si>
  <si>
    <t>Cardiff and the Vale</t>
  </si>
  <si>
    <t>Carmarthenshire</t>
  </si>
  <si>
    <t>Central Bedfordshire</t>
  </si>
  <si>
    <t>Central Devon</t>
  </si>
  <si>
    <t>Central Scotland</t>
  </si>
  <si>
    <t>Ceredigion</t>
  </si>
  <si>
    <t>Cheadle</t>
  </si>
  <si>
    <t>Cheltenham</t>
  </si>
  <si>
    <t>Chesterfield</t>
  </si>
  <si>
    <t>Chichester</t>
  </si>
  <si>
    <t>Chippenham</t>
  </si>
  <si>
    <t>Chorley</t>
  </si>
  <si>
    <t>Christchurch</t>
  </si>
  <si>
    <t>City of Bradford</t>
  </si>
  <si>
    <t>City of Nottingham</t>
  </si>
  <si>
    <t>City of Wolverhampton</t>
  </si>
  <si>
    <t>Clwyd West</t>
  </si>
  <si>
    <t>Clydesdale</t>
  </si>
  <si>
    <t>Colchester</t>
  </si>
  <si>
    <t>Colne Valley</t>
  </si>
  <si>
    <t>Congleton</t>
  </si>
  <si>
    <t>Coventry</t>
  </si>
  <si>
    <t>Crewe and Nantwich</t>
  </si>
  <si>
    <t>Croydon Borough</t>
  </si>
  <si>
    <t>Derby City</t>
  </si>
  <si>
    <t>Derbyshire Dales</t>
  </si>
  <si>
    <t>Devizes</t>
  </si>
  <si>
    <t>Devon and Cornwall</t>
  </si>
  <si>
    <t>Dewsbury</t>
  </si>
  <si>
    <t>Doncaster</t>
  </si>
  <si>
    <t>Dover and Deal</t>
  </si>
  <si>
    <t>Dudley</t>
  </si>
  <si>
    <t>Dumbarton</t>
  </si>
  <si>
    <t>Dumfriesshire</t>
  </si>
  <si>
    <t>Dundee</t>
  </si>
  <si>
    <t>Dunfermline and West Fife</t>
  </si>
  <si>
    <t>Ealing Borough</t>
  </si>
  <si>
    <t>East Cambridgeshire</t>
  </si>
  <si>
    <t>East Devon</t>
  </si>
  <si>
    <t>East Dunbartonshire</t>
  </si>
  <si>
    <t>East Hampshire</t>
  </si>
  <si>
    <t>East Lothian</t>
  </si>
  <si>
    <t>East Midlands</t>
  </si>
  <si>
    <t>East of England</t>
  </si>
  <si>
    <t>East Renfrewshire</t>
  </si>
  <si>
    <t>East Suffolk</t>
  </si>
  <si>
    <t>Eastbourne</t>
  </si>
  <si>
    <t>Eastern Hertfordshire</t>
  </si>
  <si>
    <t>Eastleigh</t>
  </si>
  <si>
    <t>Eddisbury and Weaver Vale</t>
  </si>
  <si>
    <t>Edinburgh West</t>
  </si>
  <si>
    <t>Elmbridge</t>
  </si>
  <si>
    <t>Enfield Borough</t>
  </si>
  <si>
    <t>England</t>
  </si>
  <si>
    <t>Epping Forest</t>
  </si>
  <si>
    <t>Epsom &amp; Ewell</t>
  </si>
  <si>
    <t>Erewash</t>
  </si>
  <si>
    <t>Essex County Co-ordinating Committee</t>
  </si>
  <si>
    <t>Ettrick, Roxburgh and Berwickshire</t>
  </si>
  <si>
    <t>Exeter</t>
  </si>
  <si>
    <t>Fareham</t>
  </si>
  <si>
    <t>Flintshire</t>
  </si>
  <si>
    <t>Folkestone and Hythe</t>
  </si>
  <si>
    <t>Forest of Dean</t>
  </si>
  <si>
    <t>Fylde</t>
  </si>
  <si>
    <t>Gainsborough</t>
  </si>
  <si>
    <t>Galloway</t>
  </si>
  <si>
    <t>Gateshead</t>
  </si>
  <si>
    <t>Gedling Borough</t>
  </si>
  <si>
    <t>Glasgow City</t>
  </si>
  <si>
    <t>Gloucester</t>
  </si>
  <si>
    <t>Gosport</t>
  </si>
  <si>
    <t>Greenwich Borough</t>
  </si>
  <si>
    <t>Grimsby and Cleethorpes</t>
  </si>
  <si>
    <t>Guildford</t>
  </si>
  <si>
    <t>Gwynedd and Anglesey</t>
  </si>
  <si>
    <t>Hackney Borough</t>
  </si>
  <si>
    <t>Halton</t>
  </si>
  <si>
    <t>Harborough</t>
  </si>
  <si>
    <t>Haringey Borough</t>
  </si>
  <si>
    <t>Harlow</t>
  </si>
  <si>
    <t>Harrogate and Knaresborough</t>
  </si>
  <si>
    <t>Harrow Borough</t>
  </si>
  <si>
    <t>Hart</t>
  </si>
  <si>
    <t>Hartlepool</t>
  </si>
  <si>
    <t>Hastings and Rye</t>
  </si>
  <si>
    <t>Havant</t>
  </si>
  <si>
    <t>Havering Borough</t>
  </si>
  <si>
    <t>Hazel Grove</t>
  </si>
  <si>
    <t>Hereford, North Hereford and South Hereford</t>
  </si>
  <si>
    <t>Hertfordshire County Co-ordinating Committee</t>
  </si>
  <si>
    <t>Hertsmere</t>
  </si>
  <si>
    <t>High Peak</t>
  </si>
  <si>
    <t>Highlands</t>
  </si>
  <si>
    <t>Hillingdon Borough</t>
  </si>
  <si>
    <t>Hounslow Borough</t>
  </si>
  <si>
    <t>Huddersfield</t>
  </si>
  <si>
    <t>Huntingdonshire</t>
  </si>
  <si>
    <t>Inverclyde</t>
  </si>
  <si>
    <t>Ipswich</t>
  </si>
  <si>
    <t>Isle of Wight</t>
  </si>
  <si>
    <t>Islington Borough</t>
  </si>
  <si>
    <t>Kensington and Chelsea Borough</t>
  </si>
  <si>
    <t>Kingston Borough</t>
  </si>
  <si>
    <t>Lambeth Borough</t>
  </si>
  <si>
    <t>Lancaster and Morecambe</t>
  </si>
  <si>
    <t>Leicester</t>
  </si>
  <si>
    <t>Lewes</t>
  </si>
  <si>
    <t>Lewisham</t>
  </si>
  <si>
    <t>Lib Dem Campaign for Race Equality</t>
  </si>
  <si>
    <t>Liberal Democrat Lawyers Association</t>
  </si>
  <si>
    <t>Liberal Democrat Women</t>
  </si>
  <si>
    <t>Lichfield, Tamworth and Burton</t>
  </si>
  <si>
    <t>Lincoln, Sleaford and North Hykeham</t>
  </si>
  <si>
    <t>Liverpool</t>
  </si>
  <si>
    <t>London</t>
  </si>
  <si>
    <t>Louth and Horncastle</t>
  </si>
  <si>
    <t>Ludlow</t>
  </si>
  <si>
    <t>Luton</t>
  </si>
  <si>
    <t>Macclesfield</t>
  </si>
  <si>
    <t>Maidstone</t>
  </si>
  <si>
    <t>Medway</t>
  </si>
  <si>
    <t>Merton Borough</t>
  </si>
  <si>
    <t>Mid and West Wales</t>
  </si>
  <si>
    <t>Mid Dorset and North Poole</t>
  </si>
  <si>
    <t>Mid Suffolk</t>
  </si>
  <si>
    <t>Mid Sussex</t>
  </si>
  <si>
    <t>Mid Worcestershire</t>
  </si>
  <si>
    <t>Middlesbrough</t>
  </si>
  <si>
    <t>Milton Keynes</t>
  </si>
  <si>
    <t>Mole Valley</t>
  </si>
  <si>
    <t>Montgomeryshire</t>
  </si>
  <si>
    <t>Moray</t>
  </si>
  <si>
    <t>N E Derbyshire &amp; Bolsover</t>
  </si>
  <si>
    <t>New Forest</t>
  </si>
  <si>
    <t>Newark and Sherwood</t>
  </si>
  <si>
    <t>Newcastle upon Tyne</t>
  </si>
  <si>
    <t>Newcastle-under-Lyme</t>
  </si>
  <si>
    <t>Newham, Barking and Dagenham</t>
  </si>
  <si>
    <t>Newport</t>
  </si>
  <si>
    <t>Newton Abbot</t>
  </si>
  <si>
    <t>Norfolk County Co-Ordinating Committee</t>
  </si>
  <si>
    <t>North Cornwall</t>
  </si>
  <si>
    <t>North Devon</t>
  </si>
  <si>
    <t>North Dorset</t>
  </si>
  <si>
    <t>North East</t>
  </si>
  <si>
    <t>North East and Central Fife</t>
  </si>
  <si>
    <t>North Edinburgh, East &amp; Leith</t>
  </si>
  <si>
    <t>North Hertfordshire &amp; Stevenage</t>
  </si>
  <si>
    <t>North Norfolk and Great Yarmouth</t>
  </si>
  <si>
    <t>North Shropshire</t>
  </si>
  <si>
    <t>North Somerset</t>
  </si>
  <si>
    <t>North Tyneside</t>
  </si>
  <si>
    <t>North Wales</t>
  </si>
  <si>
    <t>North West</t>
  </si>
  <si>
    <t>North West Leicestershire</t>
  </si>
  <si>
    <t>North Wiltshire</t>
  </si>
  <si>
    <t>Northern Durham</t>
  </si>
  <si>
    <t>Northern Ireland</t>
  </si>
  <si>
    <t>Northumberland</t>
  </si>
  <si>
    <t>Norwich</t>
  </si>
  <si>
    <t>Oldham</t>
  </si>
  <si>
    <t>Orkney</t>
  </si>
  <si>
    <t>Oxford East</t>
  </si>
  <si>
    <t>Oxford West and Abingdon</t>
  </si>
  <si>
    <t>Paisley and Renfrewshire</t>
  </si>
  <si>
    <t>Parliamentary Candidates Association</t>
  </si>
  <si>
    <t>Parliamentary Office of the Liberal Democrats</t>
  </si>
  <si>
    <t>Parliamentary Party In The Lords</t>
  </si>
  <si>
    <t>Pembrokeshire</t>
  </si>
  <si>
    <t>Pendle</t>
  </si>
  <si>
    <t>Perth and Kinross</t>
  </si>
  <si>
    <t>Peterborough and Fenland</t>
  </si>
  <si>
    <t>Plymouth</t>
  </si>
  <si>
    <t>Poole</t>
  </si>
  <si>
    <t>Portsmouth</t>
  </si>
  <si>
    <t>Preston and Wyre</t>
  </si>
  <si>
    <t>Reading</t>
  </si>
  <si>
    <t>Redbridge Borough</t>
  </si>
  <si>
    <t>Redcar and Cleveland</t>
  </si>
  <si>
    <t>Redditch and Inkberrow</t>
  </si>
  <si>
    <t>Reigate</t>
  </si>
  <si>
    <t>Rhondda-Cynon-Taff</t>
  </si>
  <si>
    <t>Ribble South and West Lancashire</t>
  </si>
  <si>
    <t>Ribble Valley</t>
  </si>
  <si>
    <t>Richmond (Yorks)</t>
  </si>
  <si>
    <t>Rochdale</t>
  </si>
  <si>
    <t>Rochford and Castle Point</t>
  </si>
  <si>
    <t>Rugby, Nuneaton and North Warwickshire</t>
  </si>
  <si>
    <t>Rushcliffe</t>
  </si>
  <si>
    <t>Rushmoor</t>
  </si>
  <si>
    <t>Rutherglen and Hamilton West</t>
  </si>
  <si>
    <t>Salford</t>
  </si>
  <si>
    <t>Salisbury</t>
  </si>
  <si>
    <t>Sandwell</t>
  </si>
  <si>
    <t>Scarborough and Whitby</t>
  </si>
  <si>
    <t>Scotland</t>
  </si>
  <si>
    <t>Scottish Parliamentary Party</t>
  </si>
  <si>
    <t>Sefton Central and Bootle</t>
  </si>
  <si>
    <t>Sevenoaks, Dartford and Gravesham</t>
  </si>
  <si>
    <t>Sheffield</t>
  </si>
  <si>
    <t>Shetland</t>
  </si>
  <si>
    <t>Shipley and Keighley</t>
  </si>
  <si>
    <t>Shrewsbury and Atcham</t>
  </si>
  <si>
    <t>Skipton and Ripon</t>
  </si>
  <si>
    <t>Slough</t>
  </si>
  <si>
    <t>Solihull and Meriden</t>
  </si>
  <si>
    <t>Somerton and Frome</t>
  </si>
  <si>
    <t>South Cambridgeshire</t>
  </si>
  <si>
    <t>South Central</t>
  </si>
  <si>
    <t>South Dorset</t>
  </si>
  <si>
    <t>South East</t>
  </si>
  <si>
    <t>South East Cornwall</t>
  </si>
  <si>
    <t>South Edinburgh</t>
  </si>
  <si>
    <t>South Gloucestershire</t>
  </si>
  <si>
    <t>South Hams</t>
  </si>
  <si>
    <t>South Leicestershire</t>
  </si>
  <si>
    <t>South Lincolnshire</t>
  </si>
  <si>
    <t>South Norfolk</t>
  </si>
  <si>
    <t>South Staffordshire</t>
  </si>
  <si>
    <t>South Tyneside</t>
  </si>
  <si>
    <t>South Wales Central</t>
  </si>
  <si>
    <t>South Wales East</t>
  </si>
  <si>
    <t>South Wales East Valleys</t>
  </si>
  <si>
    <t>South Wales West</t>
  </si>
  <si>
    <t>South West Birmingham</t>
  </si>
  <si>
    <t>South West Wiltshire</t>
  </si>
  <si>
    <t>Southampton</t>
  </si>
  <si>
    <t>Southend</t>
  </si>
  <si>
    <t>Southport</t>
  </si>
  <si>
    <t>Southwark Borough</t>
  </si>
  <si>
    <t>St Albans</t>
  </si>
  <si>
    <t>St Austell and Newquay</t>
  </si>
  <si>
    <t>St Ives</t>
  </si>
  <si>
    <t>Stafford and Stone</t>
  </si>
  <si>
    <t>Staffordshire Moorlands</t>
  </si>
  <si>
    <t>Stirling and Clackmannanshire</t>
  </si>
  <si>
    <t>Stockport</t>
  </si>
  <si>
    <t>Stockton</t>
  </si>
  <si>
    <t>Stoke</t>
  </si>
  <si>
    <t>Stroud</t>
  </si>
  <si>
    <t>Suffolk County Co-Ordinating Committee</t>
  </si>
  <si>
    <t>Surrey Heath</t>
  </si>
  <si>
    <t>Sutton</t>
  </si>
  <si>
    <t>Sutton Coldfield and North Birmingham</t>
  </si>
  <si>
    <t>Swale</t>
  </si>
  <si>
    <t>Swansea and Gower</t>
  </si>
  <si>
    <t>Swindon</t>
  </si>
  <si>
    <t>Tameside</t>
  </si>
  <si>
    <t>Tandridge</t>
  </si>
  <si>
    <t>Tatton</t>
  </si>
  <si>
    <t>Taunton Deane</t>
  </si>
  <si>
    <t>Telford and Wrekin</t>
  </si>
  <si>
    <t>Tendring District</t>
  </si>
  <si>
    <t>Test Valley</t>
  </si>
  <si>
    <t>Tewkesbury</t>
  </si>
  <si>
    <t>Thanet</t>
  </si>
  <si>
    <t>The Cotswolds</t>
  </si>
  <si>
    <t>Thirsk and Malton</t>
  </si>
  <si>
    <t>Tiverton and Honiton</t>
  </si>
  <si>
    <t>Tonbridge and Malling</t>
  </si>
  <si>
    <t>Torbay</t>
  </si>
  <si>
    <t>Torridge and West Devon</t>
  </si>
  <si>
    <t>Tower Hamlets Borough</t>
  </si>
  <si>
    <t>Trafford</t>
  </si>
  <si>
    <t>Truro and Falmouth</t>
  </si>
  <si>
    <t>Tunbridge Wells</t>
  </si>
  <si>
    <t>Twickenham and Richmond</t>
  </si>
  <si>
    <t>Uttlesford</t>
  </si>
  <si>
    <t>Vale of Clwyd</t>
  </si>
  <si>
    <t>Wakefield and District</t>
  </si>
  <si>
    <t>Wales</t>
  </si>
  <si>
    <t>Walsall</t>
  </si>
  <si>
    <t>Waltham Forest</t>
  </si>
  <si>
    <t>Wandsworth Borough</t>
  </si>
  <si>
    <t>Wantage</t>
  </si>
  <si>
    <t>Warrington</t>
  </si>
  <si>
    <t>Warwick District</t>
  </si>
  <si>
    <t>Watford</t>
  </si>
  <si>
    <t>Waverley</t>
  </si>
  <si>
    <t>Wealden</t>
  </si>
  <si>
    <t>Wearside</t>
  </si>
  <si>
    <t>Wells</t>
  </si>
  <si>
    <t>Welwyn Hatfield</t>
  </si>
  <si>
    <t>West Berkshire and Newbury</t>
  </si>
  <si>
    <t>West Dorset</t>
  </si>
  <si>
    <t>West Hertfordshire</t>
  </si>
  <si>
    <t>West Lothian</t>
  </si>
  <si>
    <t>West Midlands</t>
  </si>
  <si>
    <t>West Suffolk</t>
  </si>
  <si>
    <t>West Worcestershire</t>
  </si>
  <si>
    <t>Western Counties</t>
  </si>
  <si>
    <t>Westminster Borough</t>
  </si>
  <si>
    <t>Weston-Super-Mare</t>
  </si>
  <si>
    <t>Wigan, Leigh and Makerfield</t>
  </si>
  <si>
    <t>Winchester District</t>
  </si>
  <si>
    <t>Windsor and Maidenhead</t>
  </si>
  <si>
    <t>Wirral</t>
  </si>
  <si>
    <t>Woking</t>
  </si>
  <si>
    <t>Wokingham Borough</t>
  </si>
  <si>
    <t>Worcester</t>
  </si>
  <si>
    <t>Wrexham and Clwyd South</t>
  </si>
  <si>
    <t>Wycombe</t>
  </si>
  <si>
    <t>Wyre Forest</t>
  </si>
  <si>
    <t>Yeovil</t>
  </si>
  <si>
    <t>York</t>
  </si>
  <si>
    <t>Yorkshire and the Humber</t>
  </si>
  <si>
    <t>Young Liberals</t>
  </si>
  <si>
    <t>Membership</t>
  </si>
  <si>
    <t>Service fees received from State Party / HQ</t>
  </si>
  <si>
    <t>Affiliations</t>
  </si>
  <si>
    <t>Donations</t>
  </si>
  <si>
    <t>Total donations</t>
  </si>
  <si>
    <t>Fundraising income</t>
  </si>
  <si>
    <t>Income before deduction of expenses</t>
  </si>
  <si>
    <t>Fundraising events</t>
  </si>
  <si>
    <t>Investment income</t>
  </si>
  <si>
    <t>Interest income from bank accounts</t>
  </si>
  <si>
    <t>Other investment income</t>
  </si>
  <si>
    <t>Total investment income</t>
  </si>
  <si>
    <t>Transfers in</t>
  </si>
  <si>
    <t>From ALDC / other accounting units</t>
  </si>
  <si>
    <t>Miscellaneous Income</t>
  </si>
  <si>
    <t>Description of income 1</t>
  </si>
  <si>
    <t>Description of income 2</t>
  </si>
  <si>
    <t>Description of income 3</t>
  </si>
  <si>
    <t>Description of income 4</t>
  </si>
  <si>
    <t>Total income you can't find a place for</t>
  </si>
  <si>
    <t>(branches listed on sheet 1 appear below)</t>
  </si>
  <si>
    <t>Premises</t>
  </si>
  <si>
    <t>Rent, building maintenance costs etc</t>
  </si>
  <si>
    <t>Office costs</t>
  </si>
  <si>
    <t>Staff costs</t>
  </si>
  <si>
    <t>Number of staff</t>
  </si>
  <si>
    <t>Gross wages</t>
  </si>
  <si>
    <t>Employer's National Insurance</t>
  </si>
  <si>
    <t>Employer's Pension costs</t>
  </si>
  <si>
    <t>Training costs</t>
  </si>
  <si>
    <t>Total staff costs</t>
  </si>
  <si>
    <t>Transfers out</t>
  </si>
  <si>
    <t>To other accounting units</t>
  </si>
  <si>
    <t>Campaigning costs</t>
  </si>
  <si>
    <t>Fundraising costs</t>
  </si>
  <si>
    <t>Fundraising expenses</t>
  </si>
  <si>
    <t>Financing charges and taxation</t>
  </si>
  <si>
    <t>Bank charges</t>
  </si>
  <si>
    <t>Interest charged</t>
  </si>
  <si>
    <t>Taxation charged</t>
  </si>
  <si>
    <t>Depreciation</t>
  </si>
  <si>
    <t>Sale Proceeds</t>
  </si>
  <si>
    <t>Description of expense 1</t>
  </si>
  <si>
    <t>Description of expense 2</t>
  </si>
  <si>
    <t>Description of expense 3</t>
  </si>
  <si>
    <t>Description of expense 4</t>
  </si>
  <si>
    <t>Description of expense 5</t>
  </si>
  <si>
    <t>Description of expense 6</t>
  </si>
  <si>
    <t>Total other expenditure you can't find a place for</t>
  </si>
  <si>
    <t>Fixed Assets &amp; Investments</t>
  </si>
  <si>
    <t>Property</t>
  </si>
  <si>
    <t>Fixtures &amp; fittings</t>
  </si>
  <si>
    <t>Equipment</t>
  </si>
  <si>
    <t>Investments</t>
  </si>
  <si>
    <t>Additions</t>
  </si>
  <si>
    <t>Disposals</t>
  </si>
  <si>
    <t>Revaluations</t>
  </si>
  <si>
    <t>Charged in year</t>
  </si>
  <si>
    <t>Current accounts</t>
  </si>
  <si>
    <t>Deposit / Savings accounts</t>
  </si>
  <si>
    <t>Cash</t>
  </si>
  <si>
    <t>Total all bank accounts (local party+branches)</t>
  </si>
  <si>
    <t>Stock</t>
  </si>
  <si>
    <t>Opening balance</t>
  </si>
  <si>
    <t>Purchases</t>
  </si>
  <si>
    <t>Used (enter as a negative number)</t>
  </si>
  <si>
    <t>Written off (enter as a negative number)</t>
  </si>
  <si>
    <t>Closing balance</t>
  </si>
  <si>
    <t>Debtors &amp; Prepayments</t>
  </si>
  <si>
    <t>Debtors - amounts owed to the party</t>
  </si>
  <si>
    <t>Prepayments - amounts paid out in advance</t>
  </si>
  <si>
    <t>Creditors &amp; Accruals</t>
  </si>
  <si>
    <t>Creditors - amounts you owe to others</t>
  </si>
  <si>
    <t>Accruals - items you will be charged for in the future</t>
  </si>
  <si>
    <t>Loans</t>
  </si>
  <si>
    <t>Balance as at start of year</t>
  </si>
  <si>
    <t>New loans</t>
  </si>
  <si>
    <t>Balance outstanding at year end</t>
  </si>
  <si>
    <t>Reserves</t>
  </si>
  <si>
    <t>-</t>
  </si>
  <si>
    <t>Asset Revaluation Reserve</t>
  </si>
  <si>
    <t>Miscellaneous</t>
  </si>
  <si>
    <t>Fixtures and fittings</t>
  </si>
  <si>
    <t>Office equipment</t>
  </si>
  <si>
    <t>Cash in hand and at bank</t>
  </si>
  <si>
    <t>Debtors and Prepayments</t>
  </si>
  <si>
    <t>Creditors and Accruals</t>
  </si>
  <si>
    <t>General reserves etc</t>
  </si>
  <si>
    <t>Revaluation reserves</t>
  </si>
  <si>
    <t>Other reserves</t>
  </si>
  <si>
    <t>Names</t>
  </si>
  <si>
    <t>Position</t>
  </si>
  <si>
    <t>Chair</t>
  </si>
  <si>
    <t>Treasurer</t>
  </si>
  <si>
    <t>Accounting Notes</t>
  </si>
  <si>
    <t>Income Overview</t>
  </si>
  <si>
    <t>Expenditure Overview</t>
  </si>
  <si>
    <t>Balance Sheet Overview</t>
  </si>
  <si>
    <t>Income and Expenditure Account</t>
  </si>
  <si>
    <t>Note</t>
  </si>
  <si>
    <t>Income</t>
  </si>
  <si>
    <t>Expenditure</t>
  </si>
  <si>
    <t>Balance Sheet</t>
  </si>
  <si>
    <t>Fixed Assets</t>
  </si>
  <si>
    <t>Total fixed assets</t>
  </si>
  <si>
    <t>Current Assets</t>
  </si>
  <si>
    <t>Liabilities</t>
  </si>
  <si>
    <t>Total Net Assets / (Liabilities)</t>
  </si>
  <si>
    <t>Accumulated fund at the start of the year</t>
  </si>
  <si>
    <t>Accumulated fund at the end of the year</t>
  </si>
  <si>
    <t>Notes to the Accounts</t>
  </si>
  <si>
    <t>Note 1: Membership</t>
  </si>
  <si>
    <t>Membership fees received via the central party</t>
  </si>
  <si>
    <t>Note 2: Affiliations</t>
  </si>
  <si>
    <t>There were no affiliation fees</t>
  </si>
  <si>
    <t>Note 3: Donations</t>
  </si>
  <si>
    <t>Cash and cash equivalent donations</t>
  </si>
  <si>
    <t>Notional / Donations in Kind</t>
  </si>
  <si>
    <t>Total Donations</t>
  </si>
  <si>
    <t>Note 4: Branch Income and Expenditure</t>
  </si>
  <si>
    <t>Expenses</t>
  </si>
  <si>
    <t>Note 5: Fundraising Income and Expenditure</t>
  </si>
  <si>
    <t>Note 6: Investment Income</t>
  </si>
  <si>
    <t>Income received</t>
  </si>
  <si>
    <t>Bank accounts</t>
  </si>
  <si>
    <t>Note 7: Transfers</t>
  </si>
  <si>
    <t>Incoming</t>
  </si>
  <si>
    <t>Outgoing</t>
  </si>
  <si>
    <t>Note 8: Property and rental income / Office services</t>
  </si>
  <si>
    <t>Note 9: Miscellaneous Income / Expenditure</t>
  </si>
  <si>
    <t>Expense</t>
  </si>
  <si>
    <t>Note 10: Salary Costs</t>
  </si>
  <si>
    <t>Salary costs</t>
  </si>
  <si>
    <t>Employer's National Insurance and Pension costs</t>
  </si>
  <si>
    <t>Note 11: Financing Charges and Taxation</t>
  </si>
  <si>
    <t>Note 12: Fixed Assets</t>
  </si>
  <si>
    <t>Fixtures &amp; Fittings</t>
  </si>
  <si>
    <t>Total</t>
  </si>
  <si>
    <t>Value at start of year</t>
  </si>
  <si>
    <t>Value at end of year</t>
  </si>
  <si>
    <t>Note 13: Stock</t>
  </si>
  <si>
    <t>Movements: Increase</t>
  </si>
  <si>
    <t>Movements: Decrease</t>
  </si>
  <si>
    <t>Note 14: Debtors and Prepayments</t>
  </si>
  <si>
    <t>Prepayments</t>
  </si>
  <si>
    <t>Debtors</t>
  </si>
  <si>
    <t>Note 15: Loans</t>
  </si>
  <si>
    <t>Outstanding at start of year</t>
  </si>
  <si>
    <t>Capital repayments</t>
  </si>
  <si>
    <t>Book value at disposal</t>
  </si>
  <si>
    <t>Declaration</t>
  </si>
  <si>
    <t>Independent Examiner's Report</t>
  </si>
  <si>
    <t>Independent Examiner</t>
  </si>
  <si>
    <t>Input Sheet 4 – Balance Sheet</t>
  </si>
  <si>
    <t>Trial Balance</t>
  </si>
  <si>
    <t>Accounts to Print</t>
  </si>
  <si>
    <t>Enter on this sheet the local party income in the categories provided.</t>
  </si>
  <si>
    <t>Rent received</t>
  </si>
  <si>
    <t>Other services income</t>
  </si>
  <si>
    <t>The accounts produced are for your exec to approve and send to your local party ideally in February.</t>
  </si>
  <si>
    <t>I confirm that the above statement of accounts has been prepared in accordance with guidance issued by the Electoral Commission and is correct to my knowledge.</t>
  </si>
  <si>
    <t>Disposals (negative number)</t>
  </si>
  <si>
    <t>On disposal (negative number)</t>
  </si>
  <si>
    <t>Barnsley and Penistone</t>
  </si>
  <si>
    <t>Breckland &amp; South West Norfolk</t>
  </si>
  <si>
    <t>Brigg and Scunthorpe</t>
  </si>
  <si>
    <t>Buckinghamshire South</t>
  </si>
  <si>
    <t>Central Birmingham</t>
  </si>
  <si>
    <t>Chesham and Amersham</t>
  </si>
  <si>
    <t>Darlington</t>
  </si>
  <si>
    <t>Durham</t>
  </si>
  <si>
    <t>East Riding</t>
  </si>
  <si>
    <t>Manchester</t>
  </si>
  <si>
    <t>Midlothian, Tweeddale and Lauderdale</t>
  </si>
  <si>
    <t>Monmouth &amp; Torfaen</t>
  </si>
  <si>
    <t>North West Norfolk</t>
  </si>
  <si>
    <t>Rotherham</t>
  </si>
  <si>
    <t>Runnymede</t>
  </si>
  <si>
    <t>South Derbyshire</t>
  </si>
  <si>
    <t>Spelthorne</t>
  </si>
  <si>
    <t>Stratford on Avon</t>
  </si>
  <si>
    <t>Witney and West Oxfordshire</t>
  </si>
  <si>
    <t>From other local parties (or their branches)</t>
  </si>
  <si>
    <t>From your local party branches</t>
  </si>
  <si>
    <t>To your local party branches</t>
  </si>
  <si>
    <t>To other local parties (or their branches)</t>
  </si>
  <si>
    <t>Internal transfers between branches and accounting unit</t>
  </si>
  <si>
    <t>pick from list: Yes No or n/a</t>
  </si>
  <si>
    <t>Enter on this sheet the local party expenses in the categories provided.</t>
  </si>
  <si>
    <t>Reporting Year</t>
  </si>
  <si>
    <t>Comparative Year</t>
  </si>
  <si>
    <t xml:space="preserve">NET BOOK VALUE - as at 31st Dec </t>
  </si>
  <si>
    <t>Movement between reserves</t>
  </si>
  <si>
    <t>positive figure is reserves increased, negative if decreased</t>
  </si>
  <si>
    <t>Transfers between accumulated fund and other funds</t>
  </si>
  <si>
    <t>Chelmsford, Maldon &amp; Braintree</t>
  </si>
  <si>
    <t>Chester, Ellesmere Port &amp; Neston</t>
  </si>
  <si>
    <t>Hull</t>
  </si>
  <si>
    <t>Knowsley &amp; St Helens</t>
  </si>
  <si>
    <t>Liberal Democrat Christian Forum</t>
  </si>
  <si>
    <t>Loughborough, Charnwood and Melton</t>
  </si>
  <si>
    <t>North Northamptonshire</t>
  </si>
  <si>
    <t>Oadby and Wigston</t>
  </si>
  <si>
    <t>West Northamptonshire</t>
  </si>
  <si>
    <t>Westmorland, Furness and Eden</t>
  </si>
  <si>
    <t>_____________________________________</t>
  </si>
  <si>
    <t xml:space="preserve"> Treasurer</t>
  </si>
  <si>
    <t xml:space="preserve"> </t>
  </si>
  <si>
    <t>Chinese Liberal Democrats</t>
  </si>
  <si>
    <t>Crawley</t>
  </si>
  <si>
    <t>Cumberland</t>
  </si>
  <si>
    <t>Henley</t>
  </si>
  <si>
    <t>Horsham</t>
  </si>
  <si>
    <t>Humanist and Secularist Liberal Democrats</t>
  </si>
  <si>
    <t>Leeds</t>
  </si>
  <si>
    <t>Liberal Democrat Disability Association</t>
  </si>
  <si>
    <t>Liberal Democrats for Electoral Reform</t>
  </si>
  <si>
    <t>Liberal International British Group</t>
  </si>
  <si>
    <t>Mansfield and Ashfield</t>
  </si>
  <si>
    <t>Name</t>
  </si>
  <si>
    <t>Cost price</t>
  </si>
  <si>
    <t>Local Party figures at the top, branch figures at the bottom</t>
  </si>
  <si>
    <t>Office &amp; Admin costs</t>
  </si>
  <si>
    <t>(Include Typeform, Fleet etc.)</t>
  </si>
  <si>
    <t>Office &amp; admin costs</t>
  </si>
  <si>
    <r>
      <t xml:space="preserve">Registered Address: </t>
    </r>
    <r>
      <rPr>
        <sz val="10"/>
        <rFont val="Arial"/>
        <family val="2"/>
      </rPr>
      <t>1 Vincent Square, London, SW1P 2PN</t>
    </r>
  </si>
  <si>
    <t>Input Sheet 4 - Balance Sheet</t>
  </si>
  <si>
    <t>Year acquired</t>
  </si>
  <si>
    <t xml:space="preserve">TOTAL DEPRECIATION - as at 31st Dec </t>
  </si>
  <si>
    <t>TOTAL COST - closing balance - as at 31st Dec</t>
  </si>
  <si>
    <t>TOTAL COST - opening balance - as at 31st Dec</t>
  </si>
  <si>
    <t>TOTAL DEPRECIATION - as at 31st Dec</t>
  </si>
  <si>
    <t>Paypal / Stripe / GoCardless</t>
  </si>
  <si>
    <t>Branch Bank Accounts</t>
  </si>
  <si>
    <t>Total branch bank accounts</t>
  </si>
  <si>
    <t>Local Party Bank Balance (as at year end)</t>
  </si>
  <si>
    <t>If you have equipment, or other fixed assets, it's useful to list them below</t>
  </si>
  <si>
    <t>Total local party bank accounts</t>
  </si>
  <si>
    <t>Repayments - exclude interest paid - enter as a negative</t>
  </si>
  <si>
    <t>List individual year-end loan balances below:</t>
  </si>
  <si>
    <t>Unrestricted, General &amp; Designated Reserves</t>
  </si>
  <si>
    <t>Other Funds including Restricted Reserves</t>
  </si>
  <si>
    <t>(Name of person who made the loan 1)</t>
  </si>
  <si>
    <t>(Name of person who made the loan 2)</t>
  </si>
  <si>
    <t>(Name of person who made the loan 3)</t>
  </si>
  <si>
    <t>(Name of person who made the loan 4)</t>
  </si>
  <si>
    <t>(Name of person who made the loan 5)</t>
  </si>
  <si>
    <t>(Name of person who made the loan 6)</t>
  </si>
  <si>
    <t>- Balance at start of year (local party)</t>
  </si>
  <si>
    <t>- Balance at start of year (branch)</t>
  </si>
  <si>
    <t>- Balance at start of year (combined figure for accounts)</t>
  </si>
  <si>
    <t>- (Deficit) / surplus for the year</t>
  </si>
  <si>
    <t>- Balance at end of year</t>
  </si>
  <si>
    <t>- Movement in year</t>
  </si>
  <si>
    <t>- Balance at start of year</t>
  </si>
  <si>
    <t>- Transfers from / (to) general reserves</t>
  </si>
  <si>
    <t>Property and rental income / Office services</t>
  </si>
  <si>
    <t>Branch expenditure</t>
  </si>
  <si>
    <t>Profit / (loss) on sale of assets</t>
  </si>
  <si>
    <t>Loans outstanding</t>
  </si>
  <si>
    <t>Branch income</t>
  </si>
  <si>
    <t>Property &amp; rental income / Office services</t>
  </si>
  <si>
    <t>Financing charges and Taxation</t>
  </si>
  <si>
    <t>Overview of Political Activities</t>
  </si>
  <si>
    <r>
      <t>WRITE SOMETHING HERE e.g. income is mainly from donations                                                        (</t>
    </r>
    <r>
      <rPr>
        <b/>
        <sz val="10"/>
        <color rgb="FF000000"/>
        <rFont val="Arial"/>
        <family val="2"/>
      </rPr>
      <t>NOTE</t>
    </r>
    <r>
      <rPr>
        <sz val="10"/>
        <color indexed="8"/>
        <rFont val="Arial"/>
        <family val="2"/>
      </rPr>
      <t>: this may be seen by the opposition / public / media)</t>
    </r>
  </si>
  <si>
    <r>
      <t>WRITE SOMETHING HERE e.g. expenditure is mainly from campaigning                                                        (</t>
    </r>
    <r>
      <rPr>
        <b/>
        <sz val="10"/>
        <color rgb="FF000000"/>
        <rFont val="Arial"/>
        <family val="2"/>
      </rPr>
      <t>NOTE</t>
    </r>
    <r>
      <rPr>
        <sz val="10"/>
        <color indexed="8"/>
        <rFont val="Arial"/>
        <family val="2"/>
      </rPr>
      <t>: this may be seen by the opposition / public / media)</t>
    </r>
  </si>
  <si>
    <r>
      <t>WRITE SOMETHING HERE e.g. reserves have increased due to receiving more income than expenses                                                (</t>
    </r>
    <r>
      <rPr>
        <b/>
        <sz val="10"/>
        <color rgb="FF000000"/>
        <rFont val="Arial"/>
        <family val="2"/>
      </rPr>
      <t>NOTE</t>
    </r>
    <r>
      <rPr>
        <sz val="10"/>
        <color indexed="8"/>
        <rFont val="Arial"/>
        <family val="2"/>
      </rPr>
      <t>: this may be seen by the opposition / public / media)</t>
    </r>
  </si>
  <si>
    <r>
      <t>WRITE SOMETHING HERE e.g. we campaigned in local elections                                                        (</t>
    </r>
    <r>
      <rPr>
        <b/>
        <sz val="10"/>
        <color rgb="FF000000"/>
        <rFont val="Arial"/>
        <family val="2"/>
      </rPr>
      <t>NOTE</t>
    </r>
    <r>
      <rPr>
        <sz val="10"/>
        <color indexed="8"/>
        <rFont val="Arial"/>
        <family val="2"/>
      </rPr>
      <t>: this may be seen by the opposition / public / media)</t>
    </r>
  </si>
  <si>
    <t>Total income</t>
  </si>
  <si>
    <t>For the purposes of the Political Parties Elections Referendums Act 2000, the responsible officers are:</t>
  </si>
  <si>
    <t>(Profit) / loss on sale of assets</t>
  </si>
  <si>
    <t>Total expenditure</t>
  </si>
  <si>
    <t>(Deficit) / surplus</t>
  </si>
  <si>
    <t>Total current assets</t>
  </si>
  <si>
    <t>Total liabilities</t>
  </si>
  <si>
    <t>Total reserves</t>
  </si>
  <si>
    <t>Deficit / surplus</t>
  </si>
  <si>
    <t>Other funds</t>
  </si>
  <si>
    <t>Year-end balance</t>
  </si>
  <si>
    <t>From / to Liberal Democrat regional/state/central parties</t>
  </si>
  <si>
    <t>From / to other Liberal Democrat local parties</t>
  </si>
  <si>
    <t>From / to other Liberal Democrat accounting units</t>
  </si>
  <si>
    <t>Note 16: Profit / (Loss) on Disposal of Assets</t>
  </si>
  <si>
    <t>Profit / (Loss) on Disposal</t>
  </si>
  <si>
    <t xml:space="preserve">I confirm that no material matters have come to my attention in connection with the examination giving me cause to believe that the accounting records were not kept as required; the accounts are in accordance with the accounting records; the accounts comply with the requirements of the Political Parties, Elections and Referendums Act 2000.
</t>
  </si>
  <si>
    <t>Input Sheet 3 - Expenditure</t>
  </si>
  <si>
    <t>Local party figures at the top, branch figures at the bottom</t>
  </si>
  <si>
    <t>Include: utility bills, phone, internet, cleaning, stationery, postage and other office / admin costs. Also include mailings to members, staff expenses and payroll fees.</t>
  </si>
  <si>
    <t>To regional / state party or HQ</t>
  </si>
  <si>
    <t>Total cost of promoting the Party to the public</t>
  </si>
  <si>
    <t>Sale proceeds</t>
  </si>
  <si>
    <t>(Profit) / loss on disposal</t>
  </si>
  <si>
    <t>Enter name of fixed asset sold here 1</t>
  </si>
  <si>
    <t>Enter name of fixed asset sold here 2</t>
  </si>
  <si>
    <t>Enter name of fixed asset sold here 3</t>
  </si>
  <si>
    <t>Enter name of fixed asset sold here 4</t>
  </si>
  <si>
    <t>Miscellaneous expenditure</t>
  </si>
  <si>
    <t>Total local party expenditure excluding branches</t>
  </si>
  <si>
    <t>Branch expenditure by branch</t>
  </si>
  <si>
    <t>(Branches listed on sheet 1 appear below)</t>
  </si>
  <si>
    <t>Total branch expenditure</t>
  </si>
  <si>
    <t>Input Sheet 2 - Income</t>
  </si>
  <si>
    <t>Cash / cheque / card etc. donations</t>
  </si>
  <si>
    <t>Notional / Gifts in Kind</t>
  </si>
  <si>
    <t>List fundraising events here, e.g. annual dinner; quiz night; pizza and politics</t>
  </si>
  <si>
    <t>From regional / state party or HQ</t>
  </si>
  <si>
    <t>Total local party income excluding branches</t>
  </si>
  <si>
    <t>Branch income by branch</t>
  </si>
  <si>
    <t>Total branch income</t>
  </si>
  <si>
    <t>Input Sheet 1 - Organisational Details</t>
  </si>
  <si>
    <r>
      <t xml:space="preserve"> - Number of Lib Dem councillors on principal councils</t>
    </r>
    <r>
      <rPr>
        <b/>
        <sz val="11"/>
        <color rgb="FFC00000"/>
        <rFont val="Calibri"/>
        <family val="2"/>
      </rPr>
      <t xml:space="preserve"> </t>
    </r>
    <r>
      <rPr>
        <b/>
        <sz val="11"/>
        <color theme="1"/>
        <rFont val="Calibri"/>
        <family val="2"/>
      </rPr>
      <t>(</t>
    </r>
    <r>
      <rPr>
        <b/>
        <u/>
        <sz val="11"/>
        <color theme="1"/>
        <rFont val="Calibri"/>
        <family val="2"/>
      </rPr>
      <t>number</t>
    </r>
    <r>
      <rPr>
        <b/>
        <sz val="11"/>
        <color theme="1"/>
        <rFont val="Calibri"/>
        <family val="2"/>
      </rPr>
      <t xml:space="preserve"> not names of cllrs) in your organisation's area</t>
    </r>
  </si>
  <si>
    <t>Input Sheet 1 – Organisational Details</t>
  </si>
  <si>
    <t>Input Sheet 2 – Income</t>
  </si>
  <si>
    <t>Input Sheet 3 – Expenditure</t>
  </si>
  <si>
    <t>Report branch income as a total by branch.</t>
  </si>
  <si>
    <t>Report branch expenditure as a total by branch.</t>
  </si>
  <si>
    <t>The accounts are also for your AGM in the autumn.</t>
  </si>
  <si>
    <t>Brentwood</t>
  </si>
  <si>
    <t>Hammersmith and Fulham</t>
  </si>
  <si>
    <t>LGBT+ Liberal Democrats</t>
  </si>
  <si>
    <t>Penrith and The Border</t>
  </si>
  <si>
    <t xml:space="preserve">This template is for local parties, regions, states, AOs etc. </t>
  </si>
  <si>
    <t>If your chair / treasurer changed mid year, record in the name section as follows:</t>
  </si>
  <si>
    <t>Net Book value on date of disposal</t>
  </si>
  <si>
    <r>
      <rPr>
        <b/>
        <sz val="11"/>
        <color theme="1"/>
        <rFont val="Calibri"/>
        <family val="2"/>
        <scheme val="minor"/>
      </rPr>
      <t>DO NOT POST</t>
    </r>
    <r>
      <rPr>
        <sz val="11"/>
        <color theme="1"/>
        <rFont val="Calibri"/>
        <family val="2"/>
        <scheme val="minor"/>
      </rPr>
      <t xml:space="preserve"> a paper copy of the accounts. The minimum to email over is: this spreadsheet + the signature page signed by either the current or accounting year treasurer.</t>
    </r>
  </si>
  <si>
    <r>
      <t xml:space="preserve">What you enter on this sheet populates all the other pages in the spreadsheet, so </t>
    </r>
    <r>
      <rPr>
        <b/>
        <u/>
        <sz val="11"/>
        <color indexed="8"/>
        <rFont val="Calibri"/>
        <family val="2"/>
        <scheme val="minor"/>
      </rPr>
      <t>please do this sheet first</t>
    </r>
    <r>
      <rPr>
        <sz val="11"/>
        <color indexed="8"/>
        <rFont val="Calibri"/>
        <family val="2"/>
        <scheme val="minor"/>
      </rPr>
      <t>.</t>
    </r>
  </si>
  <si>
    <r>
      <rPr>
        <b/>
        <sz val="11"/>
        <color theme="1"/>
        <rFont val="Calibri"/>
        <family val="2"/>
        <scheme val="minor"/>
      </rPr>
      <t>NOTE:</t>
    </r>
    <r>
      <rPr>
        <sz val="11"/>
        <color theme="1"/>
        <rFont val="Calibri"/>
        <family val="2"/>
        <scheme val="minor"/>
      </rPr>
      <t xml:space="preserve"> the inspection of the accounts isn't required for the Electoral Commission but must be done before the AGM. It is good practice to get the accounts inspected before submitting to HQ by </t>
    </r>
    <r>
      <rPr>
        <b/>
        <sz val="11"/>
        <color theme="1"/>
        <rFont val="Calibri"/>
        <family val="2"/>
        <scheme val="minor"/>
      </rPr>
      <t>15th March</t>
    </r>
    <r>
      <rPr>
        <sz val="11"/>
        <color theme="1"/>
        <rFont val="Calibri"/>
        <family val="2"/>
        <scheme val="minor"/>
      </rPr>
      <t xml:space="preserve"> but don't delay sending the accounts to them while you wait for an inspection.</t>
    </r>
  </si>
  <si>
    <r>
      <rPr>
        <sz val="10"/>
        <color indexed="8"/>
        <rFont val="Calibri"/>
        <family val="2"/>
      </rPr>
      <t xml:space="preserve">Organisation Name </t>
    </r>
    <r>
      <rPr>
        <b/>
        <sz val="10"/>
        <color indexed="8"/>
        <rFont val="Calibri"/>
        <family val="2"/>
      </rPr>
      <t>(do not change anything this column)</t>
    </r>
  </si>
  <si>
    <r>
      <t>exclude the word "</t>
    </r>
    <r>
      <rPr>
        <i/>
        <sz val="11"/>
        <rFont val="Calibri"/>
        <family val="2"/>
      </rPr>
      <t>Council</t>
    </r>
    <r>
      <rPr>
        <sz val="11"/>
        <rFont val="Calibri"/>
        <family val="2"/>
      </rPr>
      <t>" from the name of the Council</t>
    </r>
  </si>
  <si>
    <r>
      <rPr>
        <b/>
        <sz val="11"/>
        <rFont val="Calibri"/>
        <family val="2"/>
      </rPr>
      <t>NOTE</t>
    </r>
    <r>
      <rPr>
        <sz val="11"/>
        <rFont val="Calibri"/>
        <family val="2"/>
      </rPr>
      <t xml:space="preserve"> - </t>
    </r>
    <r>
      <rPr>
        <u/>
        <sz val="11"/>
        <rFont val="Calibri"/>
        <family val="2"/>
      </rPr>
      <t>Cash accounting:</t>
    </r>
    <r>
      <rPr>
        <sz val="11"/>
        <rFont val="Calibri"/>
        <family val="2"/>
      </rPr>
      <t xml:space="preserve"> recording as you receive or pay money; 
</t>
    </r>
    <r>
      <rPr>
        <u/>
        <sz val="11"/>
        <rFont val="Calibri"/>
        <family val="2"/>
      </rPr>
      <t>Accruals accounting</t>
    </r>
    <r>
      <rPr>
        <sz val="11"/>
        <rFont val="Calibri"/>
        <family val="2"/>
      </rPr>
      <t>: recording income and expenditure when it is incurred, even if it is paid later. 
Therefore cash accounting has no debtors or creditors, while accruals accounting does</t>
    </r>
  </si>
  <si>
    <r>
      <rPr>
        <b/>
        <sz val="11"/>
        <rFont val="Calibri"/>
        <family val="2"/>
      </rPr>
      <t>NOTE 1</t>
    </r>
    <r>
      <rPr>
        <sz val="11"/>
        <rFont val="Calibri"/>
        <family val="2"/>
      </rPr>
      <t xml:space="preserve"> - exclude money received from other Liberal Democrat parties, 
but include council group contributions, councillor tithes, standing orders etc.</t>
    </r>
  </si>
  <si>
    <r>
      <rPr>
        <b/>
        <sz val="11"/>
        <rFont val="Calibri"/>
        <family val="2"/>
      </rPr>
      <t>NOTE</t>
    </r>
    <r>
      <rPr>
        <sz val="11"/>
        <rFont val="Calibri"/>
        <family val="2"/>
      </rPr>
      <t xml:space="preserve"> - fundraising income should be before the deduction of expenses such as hall hire, prizes etc.</t>
    </r>
  </si>
  <si>
    <r>
      <rPr>
        <b/>
        <sz val="11"/>
        <rFont val="Calibri"/>
        <family val="2"/>
      </rPr>
      <t>NOTE</t>
    </r>
    <r>
      <rPr>
        <sz val="11"/>
        <rFont val="Calibri"/>
        <family val="2"/>
      </rPr>
      <t xml:space="preserve"> - you don't need to list the profits from each event, just what events occurred </t>
    </r>
  </si>
  <si>
    <r>
      <rPr>
        <b/>
        <sz val="11"/>
        <rFont val="Calibri"/>
        <family val="2"/>
      </rPr>
      <t>NOTE</t>
    </r>
    <r>
      <rPr>
        <sz val="11"/>
        <rFont val="Calibri"/>
        <family val="2"/>
      </rPr>
      <t xml:space="preserve"> - it is very unlikely you will own a property and rent it out as a local party but if you do, record the income here. Also include charging people and other non Lib Dem organisations for services.</t>
    </r>
  </si>
  <si>
    <r>
      <rPr>
        <b/>
        <sz val="11"/>
        <rFont val="Calibri"/>
        <family val="2"/>
      </rPr>
      <t>NOTE</t>
    </r>
    <r>
      <rPr>
        <sz val="11"/>
        <rFont val="Calibri"/>
        <family val="2"/>
      </rPr>
      <t>: exclude any expenses claims and payroll fees (BookCheck etc) - include as office costs</t>
    </r>
  </si>
  <si>
    <r>
      <rPr>
        <b/>
        <sz val="11"/>
        <rFont val="Calibri"/>
        <family val="2"/>
      </rPr>
      <t>NOTE</t>
    </r>
    <r>
      <rPr>
        <sz val="11"/>
        <rFont val="Calibri"/>
        <family val="2"/>
      </rPr>
      <t xml:space="preserve"> - include non-Fleet website costs, literature, street stalls, and anything that promotes the party to the public. Also include the net amount given to an election agent (amount given less amount returned)</t>
    </r>
  </si>
  <si>
    <r>
      <rPr>
        <b/>
        <sz val="11"/>
        <rFont val="Calibri"/>
        <family val="2"/>
      </rPr>
      <t>NOTE</t>
    </r>
    <r>
      <rPr>
        <sz val="11"/>
        <rFont val="Calibri"/>
        <family val="2"/>
      </rPr>
      <t xml:space="preserve"> - include hall hire, prizes etc.</t>
    </r>
  </si>
  <si>
    <r>
      <t xml:space="preserve">Total depreciation (also see fixed assets in </t>
    </r>
    <r>
      <rPr>
        <i/>
        <sz val="11"/>
        <rFont val="Calibri"/>
        <family val="2"/>
      </rPr>
      <t>Input Sheet 4</t>
    </r>
    <r>
      <rPr>
        <sz val="11"/>
        <rFont val="Calibri"/>
        <family val="2"/>
      </rPr>
      <t>)</t>
    </r>
  </si>
  <si>
    <r>
      <t xml:space="preserve">Except where stated, figures must </t>
    </r>
    <r>
      <rPr>
        <b/>
        <u/>
        <sz val="12"/>
        <rFont val="Calibri"/>
        <family val="2"/>
        <scheme val="minor"/>
      </rPr>
      <t>include</t>
    </r>
    <r>
      <rPr>
        <b/>
        <sz val="12"/>
        <rFont val="Calibri"/>
        <family val="2"/>
        <scheme val="minor"/>
      </rPr>
      <t xml:space="preserve"> branches and are as at year end (31st December)</t>
    </r>
  </si>
  <si>
    <r>
      <rPr>
        <b/>
        <sz val="11"/>
        <rFont val="Calibri"/>
        <family val="2"/>
        <scheme val="minor"/>
      </rPr>
      <t>NOTE 1</t>
    </r>
    <r>
      <rPr>
        <sz val="11"/>
        <rFont val="Calibri"/>
        <family val="2"/>
        <scheme val="minor"/>
      </rPr>
      <t xml:space="preserve"> - </t>
    </r>
    <r>
      <rPr>
        <u/>
        <sz val="11"/>
        <rFont val="Calibri"/>
        <family val="2"/>
        <scheme val="minor"/>
      </rPr>
      <t>Property</t>
    </r>
    <r>
      <rPr>
        <sz val="11"/>
        <rFont val="Calibri"/>
        <family val="2"/>
        <scheme val="minor"/>
      </rPr>
      <t xml:space="preserve">: if you rent / use a property owned by an external Liberal Trust or Liberal property company - DO NOT record anything here. </t>
    </r>
  </si>
  <si>
    <r>
      <rPr>
        <b/>
        <sz val="11"/>
        <rFont val="Calibri"/>
        <family val="2"/>
        <scheme val="minor"/>
      </rPr>
      <t xml:space="preserve">NOTE 2 </t>
    </r>
    <r>
      <rPr>
        <sz val="11"/>
        <rFont val="Calibri"/>
        <family val="2"/>
        <scheme val="minor"/>
      </rPr>
      <t xml:space="preserve">- </t>
    </r>
    <r>
      <rPr>
        <u/>
        <sz val="11"/>
        <rFont val="Calibri"/>
        <family val="2"/>
        <scheme val="minor"/>
      </rPr>
      <t>Fixtures &amp; fittings</t>
    </r>
    <r>
      <rPr>
        <sz val="11"/>
        <rFont val="Calibri"/>
        <family val="2"/>
        <scheme val="minor"/>
      </rPr>
      <t>: items within a property owned by the party not the landlord, e.g. carpets, furniture, cupboards etc.</t>
    </r>
  </si>
  <si>
    <r>
      <rPr>
        <b/>
        <sz val="11"/>
        <rFont val="Calibri"/>
        <family val="2"/>
        <scheme val="minor"/>
      </rPr>
      <t>NOTE 3</t>
    </r>
    <r>
      <rPr>
        <sz val="11"/>
        <rFont val="Calibri"/>
        <family val="2"/>
        <scheme val="minor"/>
      </rPr>
      <t xml:space="preserve"> - </t>
    </r>
    <r>
      <rPr>
        <u/>
        <sz val="11"/>
        <rFont val="Calibri"/>
        <family val="2"/>
        <scheme val="minor"/>
      </rPr>
      <t>Equipment</t>
    </r>
    <r>
      <rPr>
        <sz val="11"/>
        <rFont val="Calibri"/>
        <family val="2"/>
        <scheme val="minor"/>
      </rPr>
      <t>: e.g. printers, computers etc owned by the party.</t>
    </r>
  </si>
  <si>
    <r>
      <rPr>
        <b/>
        <sz val="11"/>
        <rFont val="Calibri"/>
        <family val="2"/>
        <scheme val="minor"/>
      </rPr>
      <t>NOTE 4</t>
    </r>
    <r>
      <rPr>
        <sz val="11"/>
        <rFont val="Calibri"/>
        <family val="2"/>
        <scheme val="minor"/>
      </rPr>
      <t xml:space="preserve"> - </t>
    </r>
    <r>
      <rPr>
        <u/>
        <sz val="11"/>
        <rFont val="Calibri"/>
        <family val="2"/>
        <scheme val="minor"/>
      </rPr>
      <t>Investments</t>
    </r>
    <r>
      <rPr>
        <sz val="11"/>
        <rFont val="Calibri"/>
        <family val="2"/>
        <scheme val="minor"/>
      </rPr>
      <t>: e.g. shares, unit trusts, artwork and property for rent which you don't use.</t>
    </r>
  </si>
  <si>
    <r>
      <rPr>
        <b/>
        <sz val="11"/>
        <rFont val="Calibri"/>
        <family val="2"/>
        <scheme val="minor"/>
      </rPr>
      <t>NOTE</t>
    </r>
    <r>
      <rPr>
        <sz val="11"/>
        <rFont val="Calibri"/>
        <family val="2"/>
        <scheme val="minor"/>
      </rPr>
      <t xml:space="preserve"> - </t>
    </r>
    <r>
      <rPr>
        <u/>
        <sz val="11"/>
        <rFont val="Calibri"/>
        <family val="2"/>
        <scheme val="minor"/>
      </rPr>
      <t>Prepayments</t>
    </r>
    <r>
      <rPr>
        <sz val="11"/>
        <rFont val="Calibri"/>
        <family val="2"/>
        <scheme val="minor"/>
      </rPr>
      <t>: items that at year end you have paid for but not received, e.g. advance payment for printing or deposit on hall hire for new year dinner</t>
    </r>
  </si>
  <si>
    <r>
      <rPr>
        <b/>
        <sz val="11"/>
        <rFont val="Calibri"/>
        <family val="2"/>
        <scheme val="minor"/>
      </rPr>
      <t>NOTE 1</t>
    </r>
    <r>
      <rPr>
        <sz val="11"/>
        <rFont val="Calibri"/>
        <family val="2"/>
        <scheme val="minor"/>
      </rPr>
      <t xml:space="preserve"> - </t>
    </r>
    <r>
      <rPr>
        <u/>
        <sz val="11"/>
        <rFont val="Calibri"/>
        <family val="2"/>
        <scheme val="minor"/>
      </rPr>
      <t>Asset Revaluation Reserve</t>
    </r>
    <r>
      <rPr>
        <sz val="11"/>
        <rFont val="Calibri"/>
        <family val="2"/>
        <scheme val="minor"/>
      </rPr>
      <t>: only used when changing the value of an asset / investment (excluding depreciation adjustments).</t>
    </r>
  </si>
  <si>
    <r>
      <rPr>
        <b/>
        <sz val="11"/>
        <rFont val="Calibri"/>
        <family val="2"/>
        <scheme val="minor"/>
      </rPr>
      <t>NOTE 3</t>
    </r>
    <r>
      <rPr>
        <sz val="11"/>
        <rFont val="Calibri"/>
        <family val="2"/>
        <scheme val="minor"/>
      </rPr>
      <t xml:space="preserve"> - </t>
    </r>
    <r>
      <rPr>
        <u/>
        <sz val="11"/>
        <rFont val="Calibri"/>
        <family val="2"/>
        <scheme val="minor"/>
      </rPr>
      <t>Restricted Funds</t>
    </r>
    <r>
      <rPr>
        <sz val="11"/>
        <rFont val="Calibri"/>
        <family val="2"/>
        <scheme val="minor"/>
      </rPr>
      <t>: where you have in writing that the donor wants the money only to be spent on a specific item of expenditure.</t>
    </r>
  </si>
  <si>
    <r>
      <rPr>
        <b/>
        <u/>
        <sz val="11"/>
        <rFont val="Calibri"/>
        <family val="2"/>
        <scheme val="minor"/>
      </rPr>
      <t>Fixed Asset Register</t>
    </r>
    <r>
      <rPr>
        <b/>
        <sz val="11"/>
        <rFont val="Calibri"/>
        <family val="2"/>
        <scheme val="minor"/>
      </rPr>
      <t xml:space="preserve"> (optional)</t>
    </r>
  </si>
  <si>
    <r>
      <t>Complete the four input sheets (</t>
    </r>
    <r>
      <rPr>
        <b/>
        <sz val="11"/>
        <color indexed="8"/>
        <rFont val="Calibri"/>
        <family val="2"/>
        <scheme val="minor"/>
      </rPr>
      <t>white boxes only</t>
    </r>
    <r>
      <rPr>
        <sz val="11"/>
        <color rgb="FF000000"/>
        <rFont val="Calibri"/>
        <family val="2"/>
        <scheme val="minor"/>
      </rPr>
      <t>)</t>
    </r>
    <r>
      <rPr>
        <sz val="11"/>
        <rFont val="Calibri"/>
        <family val="2"/>
        <scheme val="minor"/>
      </rPr>
      <t>.  Then in the "</t>
    </r>
    <r>
      <rPr>
        <i/>
        <sz val="11"/>
        <rFont val="Calibri"/>
        <family val="2"/>
        <scheme val="minor"/>
      </rPr>
      <t>Accounts to Print</t>
    </r>
    <r>
      <rPr>
        <sz val="11"/>
        <rFont val="Calibri"/>
        <family val="2"/>
        <scheme val="minor"/>
      </rPr>
      <t xml:space="preserve">" tab, add brief notes for the </t>
    </r>
    <r>
      <rPr>
        <b/>
        <sz val="11"/>
        <rFont val="Calibri"/>
        <family val="2"/>
        <scheme val="minor"/>
      </rPr>
      <t>four overview sections</t>
    </r>
    <r>
      <rPr>
        <sz val="11"/>
        <rFont val="Calibri"/>
        <family val="2"/>
        <scheme val="minor"/>
      </rPr>
      <t>. Enter values in pounds and pence.</t>
    </r>
  </si>
  <si>
    <r>
      <rPr>
        <b/>
        <sz val="11"/>
        <color theme="1"/>
        <rFont val="Calibri"/>
        <family val="2"/>
        <scheme val="minor"/>
      </rPr>
      <t>Email</t>
    </r>
    <r>
      <rPr>
        <sz val="11"/>
        <color theme="1"/>
        <rFont val="Calibri"/>
        <family val="2"/>
        <scheme val="minor"/>
      </rPr>
      <t xml:space="preserve"> a copy of the completed spreadsheet together with signed accounts to </t>
    </r>
    <r>
      <rPr>
        <b/>
        <sz val="11"/>
        <color rgb="FF0070C0"/>
        <rFont val="Calibri"/>
        <family val="2"/>
        <scheme val="minor"/>
      </rPr>
      <t>compliance@libdems.org.uk</t>
    </r>
    <r>
      <rPr>
        <sz val="11"/>
        <color theme="1"/>
        <rFont val="Calibri"/>
        <family val="2"/>
        <scheme val="minor"/>
      </rPr>
      <t xml:space="preserve">  </t>
    </r>
  </si>
  <si>
    <r>
      <t xml:space="preserve">If you get stuck with reserves, stock etc. please contact </t>
    </r>
    <r>
      <rPr>
        <b/>
        <sz val="11"/>
        <color rgb="FF0070C0"/>
        <rFont val="Calibri"/>
        <family val="2"/>
        <scheme val="minor"/>
      </rPr>
      <t>compliance@libdems.org.uk</t>
    </r>
    <r>
      <rPr>
        <sz val="11"/>
        <color theme="1"/>
        <rFont val="Calibri"/>
        <family val="2"/>
        <scheme val="minor"/>
      </rPr>
      <t xml:space="preserve"> for help</t>
    </r>
  </si>
  <si>
    <r>
      <t xml:space="preserve">Use this to check that your figures balance after completing </t>
    </r>
    <r>
      <rPr>
        <i/>
        <sz val="11"/>
        <color theme="1"/>
        <rFont val="Calibri"/>
        <family val="2"/>
        <scheme val="minor"/>
      </rPr>
      <t>Input Sheets 2-4</t>
    </r>
    <r>
      <rPr>
        <sz val="11"/>
        <color theme="1"/>
        <rFont val="Calibri"/>
        <family val="2"/>
        <scheme val="minor"/>
      </rPr>
      <t>.</t>
    </r>
  </si>
  <si>
    <r>
      <t xml:space="preserve">These are produced from the values entered in </t>
    </r>
    <r>
      <rPr>
        <i/>
        <sz val="11"/>
        <color theme="1"/>
        <rFont val="Calibri"/>
        <family val="2"/>
        <scheme val="minor"/>
      </rPr>
      <t>Input Sheets 1-4</t>
    </r>
    <r>
      <rPr>
        <sz val="11"/>
        <color theme="1"/>
        <rFont val="Calibri"/>
        <family val="2"/>
        <scheme val="minor"/>
      </rPr>
      <t>.</t>
    </r>
  </si>
  <si>
    <t>Enter in this sheet the local party + branch assets, liabilities and reserves. For cash accounting, this is usually just the bank account + the opening reserves.</t>
  </si>
  <si>
    <r>
      <rPr>
        <b/>
        <sz val="11"/>
        <color theme="1"/>
        <rFont val="Calibri"/>
        <family val="2"/>
        <scheme val="minor"/>
      </rPr>
      <t>REMEMBER</t>
    </r>
    <r>
      <rPr>
        <sz val="11"/>
        <color theme="1"/>
        <rFont val="Calibri"/>
        <family val="2"/>
        <scheme val="minor"/>
      </rPr>
      <t xml:space="preserve">: Complete the </t>
    </r>
    <r>
      <rPr>
        <b/>
        <u/>
        <sz val="11"/>
        <color theme="1"/>
        <rFont val="Calibri"/>
        <family val="2"/>
        <scheme val="minor"/>
      </rPr>
      <t>four overview notes</t>
    </r>
    <r>
      <rPr>
        <sz val="11"/>
        <color theme="1"/>
        <rFont val="Calibri"/>
        <family val="2"/>
        <scheme val="minor"/>
      </rPr>
      <t xml:space="preserve"> in the "</t>
    </r>
    <r>
      <rPr>
        <i/>
        <sz val="11"/>
        <color theme="1"/>
        <rFont val="Calibri"/>
        <family val="2"/>
        <scheme val="minor"/>
      </rPr>
      <t>Accounts To Print</t>
    </r>
    <r>
      <rPr>
        <sz val="11"/>
        <color theme="1"/>
        <rFont val="Calibri"/>
        <family val="2"/>
        <scheme val="minor"/>
      </rPr>
      <t xml:space="preserve">" tab once finishing </t>
    </r>
    <r>
      <rPr>
        <i/>
        <sz val="11"/>
        <color theme="1"/>
        <rFont val="Calibri"/>
        <family val="2"/>
        <scheme val="minor"/>
      </rPr>
      <t>Input Sheets 1- 4</t>
    </r>
    <r>
      <rPr>
        <sz val="11"/>
        <color theme="1"/>
        <rFont val="Calibri"/>
        <family val="2"/>
        <scheme val="minor"/>
      </rPr>
      <t>. If your accounts are published on the public register, the media and opposition can view your notes, so keep them to a minimum.</t>
    </r>
  </si>
  <si>
    <r>
      <rPr>
        <b/>
        <sz val="11"/>
        <rFont val="Calibri"/>
        <family val="2"/>
      </rPr>
      <t>NOTE</t>
    </r>
    <r>
      <rPr>
        <sz val="11"/>
        <rFont val="Calibri"/>
        <family val="2"/>
      </rPr>
      <t xml:space="preserve"> - accounting unit names are as registered with the Electoral Commission. If you can't pick the correct name, contact </t>
    </r>
    <r>
      <rPr>
        <b/>
        <sz val="11"/>
        <color rgb="FF0070C0"/>
        <rFont val="Calibri"/>
        <family val="2"/>
      </rPr>
      <t>compliance@libdems.org.uk</t>
    </r>
  </si>
  <si>
    <r>
      <t xml:space="preserve"> - Names of Lib Dem MPs / MSPs /MSs / AMs / Elected Mayors etc</t>
    </r>
    <r>
      <rPr>
        <sz val="11"/>
        <color rgb="FF000000"/>
        <rFont val="Calibri"/>
        <family val="2"/>
      </rPr>
      <t xml:space="preserve">  - </t>
    </r>
    <r>
      <rPr>
        <b/>
        <u/>
        <sz val="11"/>
        <color rgb="FF000000"/>
        <rFont val="Calibri"/>
        <family val="2"/>
      </rPr>
      <t>NOTE</t>
    </r>
    <r>
      <rPr>
        <sz val="11"/>
        <color rgb="FF000000"/>
        <rFont val="Calibri"/>
        <family val="2"/>
      </rPr>
      <t>: don't include people on regional lists</t>
    </r>
  </si>
  <si>
    <r>
      <t>If none, leave as (</t>
    </r>
    <r>
      <rPr>
        <i/>
        <sz val="11"/>
        <rFont val="Calibri"/>
        <family val="2"/>
      </rPr>
      <t>name</t>
    </r>
    <r>
      <rPr>
        <sz val="11"/>
        <rFont val="Calibri"/>
        <family val="2"/>
      </rPr>
      <t>) and (</t>
    </r>
    <r>
      <rPr>
        <i/>
        <sz val="11"/>
        <rFont val="Calibri"/>
        <family val="2"/>
      </rPr>
      <t>pick from list</t>
    </r>
    <r>
      <rPr>
        <sz val="11"/>
        <rFont val="Calibri"/>
        <family val="2"/>
      </rPr>
      <t>)</t>
    </r>
  </si>
  <si>
    <r>
      <t>If none leave as (</t>
    </r>
    <r>
      <rPr>
        <i/>
        <sz val="11"/>
        <rFont val="Calibri"/>
        <family val="2"/>
      </rPr>
      <t>number</t>
    </r>
    <r>
      <rPr>
        <sz val="11"/>
        <rFont val="Calibri"/>
        <family val="2"/>
      </rPr>
      <t>) and (</t>
    </r>
    <r>
      <rPr>
        <i/>
        <sz val="11"/>
        <rFont val="Calibri"/>
        <family val="2"/>
      </rPr>
      <t>name of council</t>
    </r>
    <r>
      <rPr>
        <sz val="11"/>
        <rFont val="Calibri"/>
        <family val="2"/>
      </rPr>
      <t>)</t>
    </r>
  </si>
  <si>
    <r>
      <t xml:space="preserve">e.g. for change on 30th June: </t>
    </r>
    <r>
      <rPr>
        <i/>
        <sz val="11"/>
        <rFont val="Calibri"/>
        <family val="2"/>
      </rPr>
      <t>John Smith (until 30th June); Mavis Brown (from 1st July)</t>
    </r>
  </si>
  <si>
    <r>
      <t xml:space="preserve">REMEMBER: Complete the </t>
    </r>
    <r>
      <rPr>
        <b/>
        <u/>
        <sz val="11"/>
        <rFont val="Calibri"/>
        <family val="2"/>
      </rPr>
      <t>four overview notes</t>
    </r>
    <r>
      <rPr>
        <b/>
        <sz val="11"/>
        <rFont val="Calibri"/>
        <family val="2"/>
      </rPr>
      <t xml:space="preserve"> in the "</t>
    </r>
    <r>
      <rPr>
        <b/>
        <i/>
        <sz val="11"/>
        <rFont val="Calibri"/>
        <family val="2"/>
      </rPr>
      <t>Accounts To Print</t>
    </r>
    <r>
      <rPr>
        <b/>
        <sz val="11"/>
        <rFont val="Calibri"/>
        <family val="2"/>
      </rPr>
      <t xml:space="preserve">" tab once finishing </t>
    </r>
    <r>
      <rPr>
        <b/>
        <i/>
        <sz val="11"/>
        <rFont val="Calibri"/>
        <family val="2"/>
      </rPr>
      <t>Input Sheets 1- 4</t>
    </r>
  </si>
  <si>
    <r>
      <rPr>
        <b/>
        <sz val="11"/>
        <rFont val="Calibri"/>
        <family val="2"/>
      </rPr>
      <t>NOTE 2</t>
    </r>
    <r>
      <rPr>
        <sz val="11"/>
        <rFont val="Calibri"/>
        <family val="2"/>
      </rPr>
      <t xml:space="preserve"> - </t>
    </r>
    <r>
      <rPr>
        <u/>
        <sz val="11"/>
        <rFont val="Calibri"/>
        <family val="2"/>
      </rPr>
      <t>Gifts in Kind</t>
    </r>
    <r>
      <rPr>
        <sz val="11"/>
        <rFont val="Calibri"/>
        <family val="2"/>
      </rPr>
      <t>: e.g. someone paying for leaflets out of their own money and not being reimbursed / free use of an office / prizes donated for free etc.</t>
    </r>
  </si>
  <si>
    <r>
      <t xml:space="preserve">Please email: </t>
    </r>
    <r>
      <rPr>
        <b/>
        <sz val="11"/>
        <color rgb="FF0070C0"/>
        <rFont val="Calibri"/>
        <family val="2"/>
      </rPr>
      <t>compliance@libdems.org.uk</t>
    </r>
    <r>
      <rPr>
        <sz val="11"/>
        <rFont val="Calibri"/>
        <family val="2"/>
      </rPr>
      <t xml:space="preserve"> with any queries</t>
    </r>
  </si>
  <si>
    <r>
      <t xml:space="preserve">Report if the property is owned by an internal property trust. Contact </t>
    </r>
    <r>
      <rPr>
        <b/>
        <sz val="11"/>
        <color rgb="FF0070C0"/>
        <rFont val="Calibri"/>
        <family val="2"/>
        <scheme val="minor"/>
      </rPr>
      <t>compliance@libdems.org.uk</t>
    </r>
    <r>
      <rPr>
        <sz val="11"/>
        <rFont val="Calibri"/>
        <family val="2"/>
        <scheme val="minor"/>
      </rPr>
      <t xml:space="preserve"> if unclear about type of trust involved.</t>
    </r>
  </si>
  <si>
    <r>
      <t xml:space="preserve">Mainly for printing with equipment, paper stock etc. owned and run by the local party, not a printing society.
Do email </t>
    </r>
    <r>
      <rPr>
        <b/>
        <sz val="11"/>
        <color rgb="FF0070C0"/>
        <rFont val="Calibri"/>
        <family val="2"/>
        <scheme val="minor"/>
      </rPr>
      <t>compliance@libdems.org.uk</t>
    </r>
    <r>
      <rPr>
        <sz val="11"/>
        <rFont val="Calibri"/>
        <family val="2"/>
        <scheme val="minor"/>
      </rPr>
      <t xml:space="preserve"> for help if this applies to you.
(Does not apply for cash accounting, </t>
    </r>
    <r>
      <rPr>
        <b/>
        <u/>
        <sz val="11"/>
        <rFont val="Calibri"/>
        <family val="2"/>
        <scheme val="minor"/>
      </rPr>
      <t>accruals accounting only</t>
    </r>
    <r>
      <rPr>
        <sz val="11"/>
        <rFont val="Calibri"/>
        <family val="2"/>
        <scheme val="minor"/>
      </rPr>
      <t>)</t>
    </r>
  </si>
  <si>
    <r>
      <rPr>
        <b/>
        <sz val="11"/>
        <rFont val="Calibri"/>
        <family val="2"/>
        <scheme val="minor"/>
      </rPr>
      <t>NOTE</t>
    </r>
    <r>
      <rPr>
        <sz val="11"/>
        <rFont val="Calibri"/>
        <family val="2"/>
        <scheme val="minor"/>
      </rPr>
      <t xml:space="preserve"> - </t>
    </r>
    <r>
      <rPr>
        <u/>
        <sz val="11"/>
        <rFont val="Calibri"/>
        <family val="2"/>
        <scheme val="minor"/>
      </rPr>
      <t>Creditors</t>
    </r>
    <r>
      <rPr>
        <sz val="11"/>
        <rFont val="Calibri"/>
        <family val="2"/>
        <scheme val="minor"/>
      </rPr>
      <t xml:space="preserve">: as at year end, the amount owed to suppliers and others                 </t>
    </r>
    <r>
      <rPr>
        <u/>
        <sz val="11"/>
        <rFont val="Calibri"/>
        <family val="2"/>
        <scheme val="minor"/>
      </rPr>
      <t>Accruals</t>
    </r>
    <r>
      <rPr>
        <sz val="11"/>
        <rFont val="Calibri"/>
        <family val="2"/>
        <scheme val="minor"/>
      </rPr>
      <t>: estimates of services used and as at year end, have not been billed for</t>
    </r>
  </si>
  <si>
    <r>
      <rPr>
        <b/>
        <sz val="11"/>
        <rFont val="Calibri"/>
        <family val="2"/>
        <scheme val="minor"/>
      </rPr>
      <t>NOTE 2</t>
    </r>
    <r>
      <rPr>
        <sz val="11"/>
        <rFont val="Calibri"/>
        <family val="2"/>
        <scheme val="minor"/>
      </rPr>
      <t xml:space="preserve"> - </t>
    </r>
    <r>
      <rPr>
        <u/>
        <sz val="11"/>
        <rFont val="Calibri"/>
        <family val="2"/>
        <scheme val="minor"/>
      </rPr>
      <t>Designated Funds</t>
    </r>
    <r>
      <rPr>
        <sz val="11"/>
        <rFont val="Calibri"/>
        <family val="2"/>
        <scheme val="minor"/>
      </rPr>
      <t>: funds / reserves set aside for specific spending e.g. a general election, but can be moved to other spending by agreement of the exec.</t>
    </r>
  </si>
  <si>
    <r>
      <t xml:space="preserve">REMEMBER: Complete the </t>
    </r>
    <r>
      <rPr>
        <b/>
        <u/>
        <sz val="11"/>
        <rFont val="Calibri"/>
        <family val="2"/>
        <scheme val="minor"/>
      </rPr>
      <t>four overview notes</t>
    </r>
    <r>
      <rPr>
        <b/>
        <sz val="11"/>
        <rFont val="Calibri"/>
        <family val="2"/>
        <scheme val="minor"/>
      </rPr>
      <t xml:space="preserve"> in the "</t>
    </r>
    <r>
      <rPr>
        <b/>
        <i/>
        <sz val="11"/>
        <rFont val="Calibri"/>
        <family val="2"/>
        <scheme val="minor"/>
      </rPr>
      <t>Accounts To Print</t>
    </r>
    <r>
      <rPr>
        <b/>
        <sz val="11"/>
        <rFont val="Calibri"/>
        <family val="2"/>
        <scheme val="minor"/>
      </rPr>
      <t xml:space="preserve">" tab once finishing </t>
    </r>
    <r>
      <rPr>
        <b/>
        <i/>
        <sz val="11"/>
        <rFont val="Calibri"/>
        <family val="2"/>
        <scheme val="minor"/>
      </rPr>
      <t>Input Sheets 1- 4</t>
    </r>
  </si>
  <si>
    <t>This is for checking that your figures balance</t>
  </si>
  <si>
    <r>
      <rPr>
        <b/>
        <sz val="10"/>
        <rFont val="Arial"/>
        <family val="2"/>
      </rPr>
      <t>Signature</t>
    </r>
    <r>
      <rPr>
        <sz val="10"/>
        <rFont val="Arial"/>
        <family val="2"/>
      </rPr>
      <t>:</t>
    </r>
  </si>
  <si>
    <r>
      <rPr>
        <b/>
        <sz val="10"/>
        <rFont val="Arial"/>
        <family val="2"/>
      </rPr>
      <t>Name</t>
    </r>
    <r>
      <rPr>
        <sz val="10"/>
        <rFont val="Arial"/>
        <family val="2"/>
      </rPr>
      <t>:</t>
    </r>
  </si>
  <si>
    <r>
      <rPr>
        <b/>
        <sz val="10"/>
        <rFont val="Arial"/>
        <family val="2"/>
      </rPr>
      <t>Position</t>
    </r>
    <r>
      <rPr>
        <sz val="10"/>
        <rFont val="Arial"/>
        <family val="2"/>
      </rPr>
      <t>:</t>
    </r>
  </si>
  <si>
    <r>
      <rPr>
        <b/>
        <sz val="10"/>
        <rFont val="Arial"/>
        <family val="2"/>
      </rPr>
      <t>Date</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</si>
</sst>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
    <numFmt numFmtId="165" formatCode="&quot;£&quot;#,##0;&quot;£&quot;\(#,##0\)"/>
  </numFmts>
  <fonts count="60" x14ac:knownFonts="1">
    <font>
      <sz val="10"/>
      <name val="Arial"/>
    </font>
    <font>
      <sz val="11"/>
      <color theme="1"/>
      <name val="Calibri"/>
      <family val="2"/>
      <scheme val="minor"/>
    </font>
    <font>
      <sz val="11"/>
      <color theme="1"/>
      <name val="Calibri"/>
      <family val="2"/>
      <scheme val="minor"/>
    </font>
    <font>
      <sz val="14"/>
      <color indexed="8"/>
      <name val="Calibri"/>
      <family val="2"/>
    </font>
    <font>
      <b/>
      <sz val="11"/>
      <color indexed="8"/>
      <name val="Calibri"/>
      <family val="2"/>
    </font>
    <font>
      <b/>
      <sz val="12"/>
      <name val="Calibri"/>
      <family val="2"/>
    </font>
    <font>
      <sz val="10"/>
      <name val="Arial"/>
      <family val="2"/>
    </font>
    <font>
      <b/>
      <u/>
      <sz val="11"/>
      <color indexed="8"/>
      <name val="Calibri"/>
      <family val="2"/>
    </font>
    <font>
      <sz val="11"/>
      <color theme="1"/>
      <name val="Calibri"/>
      <family val="2"/>
      <scheme val="minor"/>
    </font>
    <font>
      <sz val="11"/>
      <color rgb="FF000000"/>
      <name val="Calibri"/>
      <family val="2"/>
    </font>
    <font>
      <b/>
      <sz val="10"/>
      <color indexed="8"/>
      <name val="Arial"/>
      <family val="2"/>
    </font>
    <font>
      <sz val="10"/>
      <color indexed="8"/>
      <name val="Arial"/>
      <family val="2"/>
    </font>
    <font>
      <b/>
      <sz val="11"/>
      <color rgb="FFC00000"/>
      <name val="Calibri"/>
      <family val="2"/>
    </font>
    <font>
      <b/>
      <sz val="11"/>
      <color theme="1"/>
      <name val="Calibri"/>
      <family val="2"/>
    </font>
    <font>
      <b/>
      <sz val="10"/>
      <name val="Arial"/>
      <family val="2"/>
    </font>
    <font>
      <b/>
      <sz val="18"/>
      <color indexed="8"/>
      <name val="Arial"/>
      <family val="2"/>
    </font>
    <font>
      <b/>
      <sz val="11"/>
      <color indexed="8"/>
      <name val="Arial"/>
      <family val="2"/>
    </font>
    <font>
      <u/>
      <sz val="11"/>
      <color indexed="8"/>
      <name val="Arial"/>
      <family val="2"/>
    </font>
    <font>
      <b/>
      <sz val="12"/>
      <color indexed="10"/>
      <name val="Arial"/>
      <family val="2"/>
    </font>
    <font>
      <b/>
      <u/>
      <sz val="10"/>
      <name val="Arial"/>
      <family val="2"/>
    </font>
    <font>
      <b/>
      <u/>
      <sz val="11"/>
      <color indexed="8"/>
      <name val="Arial"/>
      <family val="2"/>
    </font>
    <font>
      <b/>
      <sz val="10"/>
      <color rgb="FF000000"/>
      <name val="Arial"/>
      <family val="2"/>
    </font>
    <font>
      <b/>
      <u/>
      <sz val="11"/>
      <color rgb="FF000000"/>
      <name val="Calibri"/>
      <family val="2"/>
    </font>
    <font>
      <b/>
      <u/>
      <sz val="11"/>
      <color theme="1"/>
      <name val="Calibri"/>
      <family val="2"/>
    </font>
    <font>
      <sz val="11"/>
      <name val="Calibri"/>
      <family val="2"/>
    </font>
    <font>
      <b/>
      <sz val="11"/>
      <color theme="1"/>
      <name val="Calibri"/>
      <family val="2"/>
      <scheme val="minor"/>
    </font>
    <font>
      <b/>
      <sz val="11"/>
      <name val="Calibri"/>
      <family val="2"/>
    </font>
    <font>
      <b/>
      <u/>
      <sz val="14"/>
      <color rgb="FF000000"/>
      <name val="Calibri"/>
      <family val="2"/>
    </font>
    <font>
      <u/>
      <sz val="14"/>
      <color indexed="8"/>
      <name val="Calibri"/>
      <family val="2"/>
    </font>
    <font>
      <b/>
      <u/>
      <sz val="14"/>
      <color indexed="8"/>
      <name val="Calibri"/>
      <family val="2"/>
    </font>
    <font>
      <b/>
      <sz val="16"/>
      <color theme="1"/>
      <name val="Calibri"/>
      <family val="2"/>
      <scheme val="minor"/>
    </font>
    <font>
      <b/>
      <sz val="11"/>
      <color indexed="8"/>
      <name val="Calibri"/>
      <family val="2"/>
      <scheme val="minor"/>
    </font>
    <font>
      <sz val="11"/>
      <color rgb="FF000000"/>
      <name val="Calibri"/>
      <family val="2"/>
      <scheme val="minor"/>
    </font>
    <font>
      <sz val="11"/>
      <name val="Calibri"/>
      <family val="2"/>
      <scheme val="minor"/>
    </font>
    <font>
      <b/>
      <sz val="11"/>
      <name val="Calibri"/>
      <family val="2"/>
      <scheme val="minor"/>
    </font>
    <font>
      <b/>
      <u/>
      <sz val="11"/>
      <color theme="1"/>
      <name val="Calibri"/>
      <family val="2"/>
      <scheme val="minor"/>
    </font>
    <font>
      <b/>
      <u/>
      <sz val="11"/>
      <color indexed="8"/>
      <name val="Calibri"/>
      <family val="2"/>
      <scheme val="minor"/>
    </font>
    <font>
      <sz val="11"/>
      <color indexed="8"/>
      <name val="Calibri"/>
      <family val="2"/>
      <scheme val="minor"/>
    </font>
    <font>
      <i/>
      <sz val="11"/>
      <color theme="1"/>
      <name val="Calibri"/>
      <family val="2"/>
      <scheme val="minor"/>
    </font>
    <font>
      <sz val="10"/>
      <name val="Calibri"/>
      <family val="2"/>
    </font>
    <font>
      <b/>
      <sz val="10"/>
      <color indexed="8"/>
      <name val="Calibri"/>
      <family val="2"/>
    </font>
    <font>
      <sz val="10"/>
      <color indexed="8"/>
      <name val="Calibri"/>
      <family val="2"/>
    </font>
    <font>
      <i/>
      <sz val="11"/>
      <name val="Calibri"/>
      <family val="2"/>
    </font>
    <font>
      <u/>
      <sz val="11"/>
      <name val="Calibri"/>
      <family val="2"/>
    </font>
    <font>
      <b/>
      <u/>
      <sz val="11"/>
      <name val="Calibri"/>
      <family val="2"/>
    </font>
    <font>
      <b/>
      <i/>
      <sz val="11"/>
      <name val="Calibri"/>
      <family val="2"/>
    </font>
    <font>
      <b/>
      <u/>
      <sz val="12"/>
      <color indexed="8"/>
      <name val="Calibri"/>
      <family val="2"/>
      <scheme val="minor"/>
    </font>
    <font>
      <sz val="12"/>
      <name val="Calibri"/>
      <family val="2"/>
      <scheme val="minor"/>
    </font>
    <font>
      <sz val="12"/>
      <color indexed="8"/>
      <name val="Calibri"/>
      <family val="2"/>
      <scheme val="minor"/>
    </font>
    <font>
      <b/>
      <sz val="12"/>
      <name val="Calibri"/>
      <family val="2"/>
      <scheme val="minor"/>
    </font>
    <font>
      <b/>
      <u/>
      <sz val="12"/>
      <name val="Calibri"/>
      <family val="2"/>
      <scheme val="minor"/>
    </font>
    <font>
      <sz val="10"/>
      <name val="Calibri"/>
      <family val="2"/>
      <scheme val="minor"/>
    </font>
    <font>
      <u/>
      <sz val="11"/>
      <name val="Calibri"/>
      <family val="2"/>
      <scheme val="minor"/>
    </font>
    <font>
      <b/>
      <u/>
      <sz val="11"/>
      <name val="Calibri"/>
      <family val="2"/>
      <scheme val="minor"/>
    </font>
    <font>
      <b/>
      <sz val="11"/>
      <color indexed="10"/>
      <name val="Calibri"/>
      <family val="2"/>
      <scheme val="minor"/>
    </font>
    <font>
      <b/>
      <i/>
      <sz val="11"/>
      <name val="Calibri"/>
      <family val="2"/>
      <scheme val="minor"/>
    </font>
    <font>
      <b/>
      <sz val="14"/>
      <color rgb="FFFF0000"/>
      <name val="Calibri"/>
      <family val="2"/>
      <scheme val="minor"/>
    </font>
    <font>
      <i/>
      <sz val="11"/>
      <name val="Calibri"/>
      <family val="2"/>
      <scheme val="minor"/>
    </font>
    <font>
      <b/>
      <sz val="11"/>
      <color rgb="FF0070C0"/>
      <name val="Calibri"/>
      <family val="2"/>
      <scheme val="minor"/>
    </font>
    <font>
      <b/>
      <sz val="11"/>
      <color rgb="FF0070C0"/>
      <name val="Calibri"/>
      <family val="2"/>
    </font>
  </fonts>
  <fills count="6">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185">
    <xf numFmtId="0" fontId="0" fillId="0" borderId="0" xfId="0"/>
    <xf numFmtId="0" fontId="6" fillId="0" borderId="0" xfId="0" applyFont="1" applyAlignment="1" applyProtection="1">
      <alignment vertical="center"/>
      <protection locked="0"/>
    </xf>
    <xf numFmtId="0" fontId="4" fillId="4" borderId="0" xfId="0" applyFont="1" applyFill="1"/>
    <xf numFmtId="0" fontId="6"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6" fillId="0" borderId="0" xfId="0" applyFont="1" applyAlignment="1" applyProtection="1">
      <alignment vertical="top"/>
      <protection locked="0"/>
    </xf>
    <xf numFmtId="165" fontId="6" fillId="0" borderId="0" xfId="0" applyNumberFormat="1"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shrinkToFit="1"/>
      <protection locked="0"/>
    </xf>
    <xf numFmtId="0" fontId="17" fillId="0" borderId="0" xfId="0" applyFont="1" applyAlignment="1" applyProtection="1">
      <alignment vertical="center"/>
      <protection locked="0"/>
    </xf>
    <xf numFmtId="0" fontId="17" fillId="0" borderId="0" xfId="0" applyFont="1" applyAlignment="1" applyProtection="1">
      <alignment horizontal="left" vertical="center"/>
      <protection locked="0"/>
    </xf>
    <xf numFmtId="0" fontId="6" fillId="0" borderId="0" xfId="0" applyFont="1" applyAlignment="1" applyProtection="1">
      <alignment vertical="center" shrinkToFit="1"/>
      <protection locked="0"/>
    </xf>
    <xf numFmtId="0" fontId="6" fillId="0" borderId="0" xfId="0" applyFont="1" applyAlignment="1" applyProtection="1">
      <alignment horizontal="center" vertical="center" shrinkToFit="1"/>
      <protection locked="0"/>
    </xf>
    <xf numFmtId="1" fontId="6" fillId="0" borderId="0" xfId="0" quotePrefix="1" applyNumberFormat="1" applyFont="1" applyAlignment="1" applyProtection="1">
      <alignment horizontal="center" vertical="center" shrinkToFit="1"/>
      <protection locked="0"/>
    </xf>
    <xf numFmtId="165" fontId="6" fillId="0" borderId="0" xfId="0" applyNumberFormat="1" applyFont="1" applyAlignment="1" applyProtection="1">
      <alignment horizontal="center" vertical="center" shrinkToFit="1"/>
      <protection locked="0"/>
    </xf>
    <xf numFmtId="164" fontId="6" fillId="0" borderId="0" xfId="0" applyNumberFormat="1" applyFont="1" applyAlignment="1" applyProtection="1">
      <alignment horizontal="center" vertical="center" shrinkToFit="1"/>
      <protection locked="0"/>
    </xf>
    <xf numFmtId="164" fontId="6" fillId="0" borderId="10" xfId="0" applyNumberFormat="1" applyFont="1" applyBorder="1" applyAlignment="1" applyProtection="1">
      <alignment horizontal="center" vertical="center" shrinkToFit="1"/>
      <protection locked="0"/>
    </xf>
    <xf numFmtId="164" fontId="6" fillId="0" borderId="7" xfId="0" applyNumberFormat="1" applyFont="1" applyBorder="1" applyAlignment="1" applyProtection="1">
      <alignment horizontal="center" vertical="center" shrinkToFit="1"/>
      <protection locked="0"/>
    </xf>
    <xf numFmtId="164" fontId="6" fillId="0" borderId="9" xfId="0" applyNumberFormat="1" applyFont="1" applyBorder="1" applyAlignment="1" applyProtection="1">
      <alignment horizontal="center" vertical="center" shrinkToFit="1"/>
      <protection locked="0"/>
    </xf>
    <xf numFmtId="164" fontId="6" fillId="0" borderId="8" xfId="0" applyNumberFormat="1" applyFont="1" applyBorder="1" applyAlignment="1" applyProtection="1">
      <alignment horizontal="center" vertical="center" shrinkToFit="1"/>
      <protection locked="0"/>
    </xf>
    <xf numFmtId="165" fontId="6" fillId="0" borderId="0" xfId="0" quotePrefix="1" applyNumberFormat="1" applyFont="1" applyAlignment="1" applyProtection="1">
      <alignment horizontal="center" vertical="center" shrinkToFit="1"/>
      <protection locked="0"/>
    </xf>
    <xf numFmtId="165" fontId="6" fillId="0" borderId="4" xfId="0" quotePrefix="1" applyNumberFormat="1" applyFont="1" applyBorder="1" applyAlignment="1" applyProtection="1">
      <alignment horizontal="center" vertical="center" shrinkToFit="1"/>
      <protection locked="0"/>
    </xf>
    <xf numFmtId="164" fontId="6" fillId="0" borderId="4" xfId="0" applyNumberFormat="1" applyFont="1" applyBorder="1" applyAlignment="1" applyProtection="1">
      <alignment horizontal="center" vertical="center" shrinkToFit="1"/>
      <protection locked="0"/>
    </xf>
    <xf numFmtId="164" fontId="6" fillId="0" borderId="2" xfId="0" applyNumberFormat="1" applyFont="1" applyBorder="1" applyAlignment="1" applyProtection="1">
      <alignment horizontal="center" vertical="center" shrinkToFit="1"/>
      <protection locked="0"/>
    </xf>
    <xf numFmtId="164" fontId="6" fillId="0" borderId="3" xfId="0" applyNumberFormat="1" applyFont="1" applyBorder="1" applyAlignment="1" applyProtection="1">
      <alignment horizontal="center" vertical="center" shrinkToFit="1"/>
      <protection locked="0"/>
    </xf>
    <xf numFmtId="165" fontId="6" fillId="0" borderId="3"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shrinkToFit="1"/>
      <protection locked="0"/>
    </xf>
    <xf numFmtId="12" fontId="6" fillId="0" borderId="0" xfId="0" applyNumberFormat="1" applyFont="1" applyAlignment="1" applyProtection="1">
      <alignment horizontal="center" vertical="center" shrinkToFit="1"/>
      <protection locked="0"/>
    </xf>
    <xf numFmtId="164" fontId="6" fillId="0" borderId="0" xfId="0" quotePrefix="1" applyNumberFormat="1" applyFont="1" applyAlignment="1" applyProtection="1">
      <alignment horizontal="center" vertical="center" shrinkToFit="1"/>
      <protection locked="0"/>
    </xf>
    <xf numFmtId="0" fontId="6" fillId="0" borderId="0" xfId="0" applyFont="1" applyAlignment="1" applyProtection="1">
      <alignment vertical="top" wrapText="1"/>
      <protection locked="0"/>
    </xf>
    <xf numFmtId="0" fontId="6" fillId="0" borderId="0" xfId="0" applyFont="1" applyAlignment="1" applyProtection="1">
      <alignment horizontal="right" vertical="center"/>
      <protection locked="0"/>
    </xf>
    <xf numFmtId="0" fontId="20" fillId="0" borderId="0" xfId="0" applyFont="1" applyAlignment="1" applyProtection="1">
      <alignment vertical="center"/>
      <protection locked="0"/>
    </xf>
    <xf numFmtId="1" fontId="14" fillId="0" borderId="0" xfId="0" quotePrefix="1" applyNumberFormat="1" applyFont="1" applyAlignment="1" applyProtection="1">
      <alignment horizontal="center" vertical="center" shrinkToFit="1"/>
      <protection locked="0"/>
    </xf>
    <xf numFmtId="0" fontId="14" fillId="0" borderId="0" xfId="0" applyFont="1" applyAlignment="1" applyProtection="1">
      <alignment vertical="center"/>
      <protection locked="0"/>
    </xf>
    <xf numFmtId="0" fontId="10" fillId="0" borderId="0" xfId="0" applyFont="1" applyAlignment="1" applyProtection="1">
      <alignment vertical="center"/>
      <protection locked="0"/>
    </xf>
    <xf numFmtId="0" fontId="7" fillId="2" borderId="0" xfId="0" applyFont="1" applyFill="1"/>
    <xf numFmtId="0" fontId="7" fillId="4" borderId="0" xfId="0" applyFont="1" applyFill="1"/>
    <xf numFmtId="0" fontId="7" fillId="4" borderId="0" xfId="0" applyFont="1" applyFill="1" applyAlignment="1">
      <alignment vertical="center"/>
    </xf>
    <xf numFmtId="0" fontId="30" fillId="0" borderId="0" xfId="1" applyFont="1" applyAlignment="1">
      <alignment horizontal="left" vertical="center" wrapText="1"/>
    </xf>
    <xf numFmtId="0" fontId="2" fillId="0" borderId="0" xfId="1" applyFont="1" applyAlignment="1">
      <alignment horizontal="left" vertical="center" wrapText="1"/>
    </xf>
    <xf numFmtId="0" fontId="35" fillId="0" borderId="0" xfId="1" applyFont="1" applyAlignment="1">
      <alignment horizontal="left" vertical="center" wrapText="1"/>
    </xf>
    <xf numFmtId="0" fontId="2" fillId="0" borderId="0" xfId="1" applyFont="1" applyAlignment="1">
      <alignment horizontal="left" vertical="top" wrapText="1"/>
    </xf>
    <xf numFmtId="0" fontId="35" fillId="0" borderId="0" xfId="1" applyFont="1" applyAlignment="1">
      <alignment horizontal="left" wrapText="1"/>
    </xf>
    <xf numFmtId="0" fontId="39" fillId="4" borderId="0" xfId="0" applyFont="1" applyFill="1"/>
    <xf numFmtId="0" fontId="40" fillId="4" borderId="0" xfId="0" applyFont="1" applyFill="1" applyAlignment="1">
      <alignment horizontal="left" vertical="center"/>
    </xf>
    <xf numFmtId="0" fontId="24" fillId="4" borderId="0" xfId="0" applyFont="1" applyFill="1" applyAlignment="1">
      <alignment horizontal="right"/>
    </xf>
    <xf numFmtId="0" fontId="24" fillId="4" borderId="0" xfId="0" applyFont="1" applyFill="1" applyAlignment="1">
      <alignment horizontal="left"/>
    </xf>
    <xf numFmtId="0" fontId="24" fillId="4" borderId="0" xfId="0" applyFont="1" applyFill="1"/>
    <xf numFmtId="0" fontId="24" fillId="4" borderId="0" xfId="0" applyFont="1" applyFill="1" applyAlignment="1">
      <alignment horizontal="left" vertical="center"/>
    </xf>
    <xf numFmtId="0" fontId="24" fillId="0" borderId="0" xfId="0" applyFont="1"/>
    <xf numFmtId="49" fontId="24" fillId="4" borderId="0" xfId="0" applyNumberFormat="1" applyFont="1" applyFill="1"/>
    <xf numFmtId="0" fontId="24" fillId="0" borderId="0" xfId="0" applyFont="1" applyAlignment="1">
      <alignment horizontal="left"/>
    </xf>
    <xf numFmtId="0" fontId="24" fillId="4" borderId="0" xfId="0" quotePrefix="1" applyFont="1" applyFill="1"/>
    <xf numFmtId="0" fontId="26" fillId="4" borderId="0" xfId="0" applyFont="1" applyFill="1"/>
    <xf numFmtId="0" fontId="24" fillId="4" borderId="1" xfId="0" applyFont="1" applyFill="1" applyBorder="1"/>
    <xf numFmtId="0" fontId="24" fillId="4" borderId="2" xfId="0" applyFont="1" applyFill="1" applyBorder="1"/>
    <xf numFmtId="0" fontId="24" fillId="4" borderId="3" xfId="0" applyFont="1" applyFill="1" applyBorder="1" applyAlignment="1">
      <alignment horizontal="left" vertical="center" shrinkToFit="1"/>
    </xf>
    <xf numFmtId="0" fontId="24" fillId="4" borderId="4" xfId="0" applyFont="1" applyFill="1" applyBorder="1"/>
    <xf numFmtId="0" fontId="24" fillId="4" borderId="5" xfId="0" applyFont="1" applyFill="1" applyBorder="1" applyAlignment="1">
      <alignment horizontal="left" vertical="center" shrinkToFit="1"/>
    </xf>
    <xf numFmtId="0" fontId="24" fillId="4" borderId="6" xfId="0" applyFont="1" applyFill="1" applyBorder="1"/>
    <xf numFmtId="0" fontId="26" fillId="3" borderId="0" xfId="0" applyFont="1" applyFill="1" applyAlignment="1">
      <alignment wrapText="1"/>
    </xf>
    <xf numFmtId="0" fontId="26" fillId="4" borderId="0" xfId="0" applyFont="1" applyFill="1" applyAlignment="1">
      <alignment wrapText="1"/>
    </xf>
    <xf numFmtId="1" fontId="26" fillId="4" borderId="0" xfId="0" quotePrefix="1" applyNumberFormat="1" applyFont="1" applyFill="1" applyAlignment="1">
      <alignment horizontal="center" vertical="center"/>
    </xf>
    <xf numFmtId="164" fontId="24" fillId="0" borderId="0" xfId="0" applyNumberFormat="1" applyFont="1" applyAlignment="1">
      <alignment horizontal="center" vertical="center" shrinkToFit="1"/>
    </xf>
    <xf numFmtId="0" fontId="24" fillId="4" borderId="0" xfId="0" applyFont="1" applyFill="1" applyAlignment="1">
      <alignment vertical="top"/>
    </xf>
    <xf numFmtId="164" fontId="24" fillId="4" borderId="18" xfId="0" applyNumberFormat="1" applyFont="1" applyFill="1" applyBorder="1" applyAlignment="1">
      <alignment horizontal="center" vertical="top" shrinkToFit="1"/>
    </xf>
    <xf numFmtId="164" fontId="24" fillId="4" borderId="18" xfId="0" applyNumberFormat="1" applyFont="1" applyFill="1" applyBorder="1" applyAlignment="1">
      <alignment horizontal="center" vertical="center" shrinkToFit="1"/>
    </xf>
    <xf numFmtId="0" fontId="24" fillId="5" borderId="25" xfId="0" applyFont="1" applyFill="1" applyBorder="1"/>
    <xf numFmtId="0" fontId="24" fillId="4" borderId="11" xfId="0" applyFont="1" applyFill="1" applyBorder="1"/>
    <xf numFmtId="164" fontId="24" fillId="4" borderId="12" xfId="0" applyNumberFormat="1" applyFont="1" applyFill="1" applyBorder="1" applyAlignment="1">
      <alignment horizontal="center" vertical="center" shrinkToFit="1"/>
    </xf>
    <xf numFmtId="164" fontId="24" fillId="4" borderId="13" xfId="0" applyNumberFormat="1" applyFont="1" applyFill="1" applyBorder="1" applyAlignment="1">
      <alignment horizontal="center" vertical="center" shrinkToFit="1"/>
    </xf>
    <xf numFmtId="0" fontId="24" fillId="4" borderId="0" xfId="0" applyFont="1" applyFill="1" applyAlignment="1">
      <alignment horizontal="center" vertical="center"/>
    </xf>
    <xf numFmtId="0" fontId="24" fillId="4" borderId="0" xfId="0" quotePrefix="1" applyFont="1" applyFill="1" applyAlignment="1">
      <alignment horizontal="center" vertical="center"/>
    </xf>
    <xf numFmtId="0" fontId="39" fillId="2" borderId="0" xfId="0" applyFont="1" applyFill="1"/>
    <xf numFmtId="0" fontId="24" fillId="2" borderId="0" xfId="0" applyFont="1" applyFill="1"/>
    <xf numFmtId="1" fontId="26" fillId="2" borderId="0" xfId="0" quotePrefix="1" applyNumberFormat="1" applyFont="1" applyFill="1" applyAlignment="1">
      <alignment horizontal="center" vertical="center"/>
    </xf>
    <xf numFmtId="0" fontId="24" fillId="2" borderId="0" xfId="0" applyFont="1" applyFill="1" applyAlignment="1">
      <alignment horizontal="left" wrapText="1"/>
    </xf>
    <xf numFmtId="12" fontId="24" fillId="0" borderId="8" xfId="0" applyNumberFormat="1" applyFont="1" applyBorder="1" applyAlignment="1">
      <alignment horizontal="center" vertical="center" shrinkToFit="1"/>
    </xf>
    <xf numFmtId="164" fontId="24" fillId="2" borderId="0" xfId="0" applyNumberFormat="1" applyFont="1" applyFill="1" applyAlignment="1">
      <alignment horizontal="center" vertical="center" shrinkToFit="1"/>
    </xf>
    <xf numFmtId="165" fontId="24" fillId="2" borderId="0" xfId="0" applyNumberFormat="1" applyFont="1" applyFill="1" applyAlignment="1">
      <alignment horizontal="center" vertical="center" shrinkToFit="1"/>
    </xf>
    <xf numFmtId="0" fontId="24" fillId="2" borderId="11" xfId="0" applyFont="1" applyFill="1" applyBorder="1"/>
    <xf numFmtId="164" fontId="24" fillId="2" borderId="12" xfId="0" applyNumberFormat="1" applyFont="1" applyFill="1" applyBorder="1" applyAlignment="1">
      <alignment horizontal="center" vertical="center" shrinkToFit="1"/>
    </xf>
    <xf numFmtId="164" fontId="24" fillId="2" borderId="13" xfId="0" applyNumberFormat="1" applyFont="1" applyFill="1" applyBorder="1" applyAlignment="1">
      <alignment horizontal="center" vertical="center" shrinkToFit="1"/>
    </xf>
    <xf numFmtId="0" fontId="24" fillId="2" borderId="0" xfId="0" applyFont="1" applyFill="1" applyAlignment="1">
      <alignment horizontal="center" vertical="center"/>
    </xf>
    <xf numFmtId="0" fontId="24" fillId="2" borderId="0" xfId="0" quotePrefix="1" applyFont="1" applyFill="1" applyAlignment="1">
      <alignment horizontal="center" vertical="center"/>
    </xf>
    <xf numFmtId="0" fontId="24" fillId="2" borderId="0" xfId="0" applyFont="1" applyFill="1" applyAlignment="1">
      <alignment horizontal="right"/>
    </xf>
    <xf numFmtId="165" fontId="47" fillId="2" borderId="0" xfId="0" applyNumberFormat="1" applyFont="1" applyFill="1" applyAlignment="1">
      <alignment horizontal="center" vertical="center"/>
    </xf>
    <xf numFmtId="0" fontId="47" fillId="2" borderId="0" xfId="0" applyFont="1" applyFill="1"/>
    <xf numFmtId="165" fontId="51" fillId="2" borderId="0" xfId="0" applyNumberFormat="1" applyFont="1" applyFill="1" applyAlignment="1">
      <alignment horizontal="center" vertical="center"/>
    </xf>
    <xf numFmtId="0" fontId="51" fillId="2" borderId="0" xfId="0" applyFont="1" applyFill="1"/>
    <xf numFmtId="0" fontId="36" fillId="2" borderId="0" xfId="0" applyFont="1" applyFill="1"/>
    <xf numFmtId="0" fontId="31" fillId="2" borderId="0" xfId="0" applyFont="1" applyFill="1"/>
    <xf numFmtId="165" fontId="34" fillId="2" borderId="0" xfId="0" applyNumberFormat="1" applyFont="1" applyFill="1" applyAlignment="1">
      <alignment horizontal="center" vertical="center" wrapText="1"/>
    </xf>
    <xf numFmtId="0" fontId="33" fillId="2" borderId="0" xfId="0" applyFont="1" applyFill="1"/>
    <xf numFmtId="0" fontId="34" fillId="2" borderId="0" xfId="0" applyFont="1" applyFill="1" applyAlignment="1">
      <alignment wrapText="1"/>
    </xf>
    <xf numFmtId="0" fontId="33" fillId="2" borderId="0" xfId="0" applyFont="1" applyFill="1" applyAlignment="1">
      <alignment wrapText="1"/>
    </xf>
    <xf numFmtId="0" fontId="33" fillId="2" borderId="0" xfId="0" applyFont="1" applyFill="1" applyAlignment="1">
      <alignment horizontal="right"/>
    </xf>
    <xf numFmtId="164" fontId="33" fillId="0" borderId="0" xfId="0" applyNumberFormat="1" applyFont="1" applyAlignment="1">
      <alignment horizontal="center" vertical="center" shrinkToFit="1"/>
    </xf>
    <xf numFmtId="49" fontId="33" fillId="0" borderId="25" xfId="0" applyNumberFormat="1" applyFont="1" applyBorder="1"/>
    <xf numFmtId="4" fontId="33" fillId="0" borderId="25" xfId="0" applyNumberFormat="1" applyFont="1" applyBorder="1"/>
    <xf numFmtId="164" fontId="33" fillId="2" borderId="7" xfId="0" applyNumberFormat="1" applyFont="1" applyFill="1" applyBorder="1" applyAlignment="1">
      <alignment horizontal="center" vertical="center" shrinkToFit="1"/>
    </xf>
    <xf numFmtId="165" fontId="33" fillId="2" borderId="0" xfId="0" applyNumberFormat="1" applyFont="1" applyFill="1" applyAlignment="1">
      <alignment horizontal="center" vertical="center" shrinkToFit="1"/>
    </xf>
    <xf numFmtId="164" fontId="33" fillId="2" borderId="0" xfId="0" applyNumberFormat="1" applyFont="1" applyFill="1" applyAlignment="1">
      <alignment horizontal="center" vertical="center" shrinkToFit="1"/>
    </xf>
    <xf numFmtId="165" fontId="33" fillId="2" borderId="0" xfId="0" applyNumberFormat="1" applyFont="1" applyFill="1" applyAlignment="1">
      <alignment horizontal="center" vertical="center"/>
    </xf>
    <xf numFmtId="4" fontId="34" fillId="2" borderId="0" xfId="0" applyNumberFormat="1" applyFont="1" applyFill="1"/>
    <xf numFmtId="1" fontId="34" fillId="2" borderId="0" xfId="0" quotePrefix="1" applyNumberFormat="1" applyFont="1" applyFill="1" applyAlignment="1">
      <alignment horizontal="center" vertical="center"/>
    </xf>
    <xf numFmtId="165" fontId="33" fillId="2" borderId="0" xfId="0" applyNumberFormat="1" applyFont="1" applyFill="1" applyAlignment="1">
      <alignment horizontal="left" vertical="center"/>
    </xf>
    <xf numFmtId="165" fontId="33" fillId="2" borderId="0" xfId="0" quotePrefix="1" applyNumberFormat="1" applyFont="1" applyFill="1" applyAlignment="1">
      <alignment horizontal="center" vertical="center" shrinkToFit="1"/>
    </xf>
    <xf numFmtId="0" fontId="34" fillId="2" borderId="0" xfId="0" applyFont="1" applyFill="1"/>
    <xf numFmtId="0" fontId="33" fillId="2" borderId="0" xfId="0" quotePrefix="1" applyFont="1" applyFill="1"/>
    <xf numFmtId="164" fontId="33" fillId="2" borderId="8" xfId="0" applyNumberFormat="1" applyFont="1" applyFill="1" applyBorder="1" applyAlignment="1">
      <alignment horizontal="center" vertical="center" shrinkToFit="1"/>
    </xf>
    <xf numFmtId="164" fontId="33" fillId="0" borderId="8" xfId="0" applyNumberFormat="1" applyFont="1" applyBorder="1" applyAlignment="1">
      <alignment horizontal="center" vertical="center" shrinkToFit="1"/>
    </xf>
    <xf numFmtId="165" fontId="34" fillId="2" borderId="0" xfId="0" applyNumberFormat="1" applyFont="1" applyFill="1" applyAlignment="1">
      <alignment horizontal="center" vertical="center" shrinkToFit="1"/>
    </xf>
    <xf numFmtId="0" fontId="48" fillId="2" borderId="0" xfId="0" applyFont="1" applyFill="1"/>
    <xf numFmtId="4" fontId="51" fillId="2" borderId="0" xfId="0" applyNumberFormat="1" applyFont="1" applyFill="1" applyAlignment="1">
      <alignment horizontal="center" vertical="center"/>
    </xf>
    <xf numFmtId="0" fontId="37" fillId="2" borderId="0" xfId="0" applyFont="1" applyFill="1"/>
    <xf numFmtId="164" fontId="37" fillId="2" borderId="0" xfId="0" applyNumberFormat="1" applyFont="1" applyFill="1" applyAlignment="1">
      <alignment horizontal="center" vertical="center" shrinkToFit="1"/>
    </xf>
    <xf numFmtId="164" fontId="33" fillId="2" borderId="9" xfId="0" applyNumberFormat="1" applyFont="1" applyFill="1" applyBorder="1" applyAlignment="1">
      <alignment horizontal="center" vertical="center" shrinkToFit="1"/>
    </xf>
    <xf numFmtId="1" fontId="53" fillId="2" borderId="0" xfId="0" quotePrefix="1" applyNumberFormat="1" applyFont="1" applyFill="1" applyAlignment="1">
      <alignment horizontal="center" vertical="center"/>
    </xf>
    <xf numFmtId="0" fontId="27" fillId="4" borderId="0" xfId="0" applyFont="1" applyFill="1" applyAlignment="1">
      <alignment horizontal="center"/>
    </xf>
    <xf numFmtId="0" fontId="28" fillId="4" borderId="0" xfId="0" applyFont="1" applyFill="1" applyAlignment="1">
      <alignment horizontal="center"/>
    </xf>
    <xf numFmtId="0" fontId="24" fillId="4" borderId="0" xfId="0" applyFont="1" applyFill="1" applyAlignment="1">
      <alignment horizontal="left" wrapText="1"/>
    </xf>
    <xf numFmtId="0" fontId="26" fillId="3" borderId="0" xfId="0" applyFont="1" applyFill="1" applyAlignment="1">
      <alignment horizontal="center" wrapText="1"/>
    </xf>
    <xf numFmtId="0" fontId="29" fillId="4" borderId="0" xfId="0" applyFont="1" applyFill="1" applyAlignment="1">
      <alignment horizontal="center" vertical="top"/>
    </xf>
    <xf numFmtId="0" fontId="3" fillId="4" borderId="0" xfId="0" applyFont="1" applyFill="1" applyAlignment="1">
      <alignment horizontal="center"/>
    </xf>
    <xf numFmtId="0" fontId="5" fillId="4" borderId="0" xfId="0" applyFont="1" applyFill="1" applyAlignment="1">
      <alignment horizontal="center" shrinkToFit="1"/>
    </xf>
    <xf numFmtId="0" fontId="24" fillId="4" borderId="0" xfId="0" applyFont="1" applyFill="1" applyAlignment="1">
      <alignment horizontal="left" vertical="center" wrapText="1"/>
    </xf>
    <xf numFmtId="0" fontId="24" fillId="4" borderId="0" xfId="0" applyFont="1" applyFill="1" applyAlignment="1">
      <alignment horizontal="left" vertical="top" wrapText="1"/>
    </xf>
    <xf numFmtId="0" fontId="24" fillId="0" borderId="0" xfId="0" applyFont="1" applyAlignment="1">
      <alignment horizontal="left" vertical="top" wrapText="1"/>
    </xf>
    <xf numFmtId="1" fontId="26" fillId="4" borderId="0" xfId="0" quotePrefix="1" applyNumberFormat="1" applyFont="1" applyFill="1" applyAlignment="1">
      <alignment horizontal="left" vertical="center"/>
    </xf>
    <xf numFmtId="0" fontId="27" fillId="2" borderId="0" xfId="0" applyFont="1" applyFill="1" applyAlignment="1">
      <alignment horizontal="center" vertical="top"/>
    </xf>
    <xf numFmtId="0" fontId="28" fillId="2" borderId="0" xfId="0" applyFont="1" applyFill="1" applyAlignment="1">
      <alignment horizontal="center" vertical="top"/>
    </xf>
    <xf numFmtId="0" fontId="3" fillId="2" borderId="0" xfId="0" applyFont="1" applyFill="1" applyAlignment="1">
      <alignment horizontal="center"/>
    </xf>
    <xf numFmtId="0" fontId="5" fillId="2" borderId="0" xfId="0" applyFont="1" applyFill="1" applyAlignment="1">
      <alignment horizontal="center" shrinkToFit="1"/>
    </xf>
    <xf numFmtId="0" fontId="24" fillId="2" borderId="0" xfId="0" applyFont="1" applyFill="1" applyAlignment="1">
      <alignment horizontal="left" wrapText="1"/>
    </xf>
    <xf numFmtId="0" fontId="24" fillId="2" borderId="0" xfId="0" applyFont="1" applyFill="1" applyAlignment="1">
      <alignment horizontal="center" vertical="center" wrapText="1"/>
    </xf>
    <xf numFmtId="0" fontId="33" fillId="0" borderId="25" xfId="0" applyFont="1" applyBorder="1" applyAlignment="1">
      <alignment horizontal="left"/>
    </xf>
    <xf numFmtId="0" fontId="34" fillId="3" borderId="0" xfId="0" applyFont="1" applyFill="1" applyAlignment="1">
      <alignment horizontal="center" wrapText="1"/>
    </xf>
    <xf numFmtId="0" fontId="33" fillId="2" borderId="0" xfId="0" applyFont="1" applyFill="1" applyAlignment="1">
      <alignment horizontal="left" vertical="center" wrapText="1"/>
    </xf>
    <xf numFmtId="0" fontId="33" fillId="2" borderId="0" xfId="0" applyFont="1" applyFill="1" applyAlignment="1">
      <alignment horizontal="left" vertical="top" wrapText="1"/>
    </xf>
    <xf numFmtId="0" fontId="33" fillId="2" borderId="0" xfId="0" applyFont="1" applyFill="1" applyAlignment="1">
      <alignment horizontal="left" wrapText="1"/>
    </xf>
    <xf numFmtId="165" fontId="33" fillId="2" borderId="0" xfId="0" applyNumberFormat="1" applyFont="1" applyFill="1" applyAlignment="1">
      <alignment horizontal="left" vertical="top" wrapText="1"/>
    </xf>
    <xf numFmtId="165" fontId="33" fillId="2" borderId="0" xfId="0" applyNumberFormat="1" applyFont="1" applyFill="1" applyAlignment="1">
      <alignment horizontal="left" vertical="center"/>
    </xf>
    <xf numFmtId="0" fontId="54" fillId="2" borderId="0" xfId="0" applyFont="1" applyFill="1" applyAlignment="1">
      <alignment horizontal="center"/>
    </xf>
    <xf numFmtId="0" fontId="46" fillId="2" borderId="0" xfId="0" applyFont="1" applyFill="1" applyAlignment="1">
      <alignment horizontal="center" vertical="top"/>
    </xf>
    <xf numFmtId="0" fontId="48" fillId="2" borderId="0" xfId="0" applyFont="1" applyFill="1" applyAlignment="1">
      <alignment horizontal="center"/>
    </xf>
    <xf numFmtId="0" fontId="49" fillId="2" borderId="0" xfId="0" applyFont="1" applyFill="1" applyAlignment="1">
      <alignment horizontal="center" wrapText="1"/>
    </xf>
    <xf numFmtId="0" fontId="56" fillId="2" borderId="14" xfId="0" applyFont="1" applyFill="1" applyBorder="1" applyAlignment="1">
      <alignment horizontal="center" vertical="center" wrapText="1"/>
    </xf>
    <xf numFmtId="0" fontId="56" fillId="2" borderId="15" xfId="0" applyFont="1" applyFill="1" applyBorder="1" applyAlignment="1">
      <alignment horizontal="center" vertical="center" wrapText="1"/>
    </xf>
    <xf numFmtId="0" fontId="56" fillId="2" borderId="16"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6" fillId="2" borderId="8" xfId="0" applyFont="1" applyFill="1" applyBorder="1" applyAlignment="1">
      <alignment horizontal="center" vertical="center" wrapText="1"/>
    </xf>
    <xf numFmtId="0" fontId="56" fillId="2" borderId="6" xfId="0" applyFont="1" applyFill="1" applyBorder="1" applyAlignment="1">
      <alignment horizontal="center" vertical="center" wrapText="1"/>
    </xf>
    <xf numFmtId="0" fontId="49" fillId="3" borderId="0" xfId="0" applyFont="1" applyFill="1" applyAlignment="1">
      <alignment horizontal="center" shrinkToFit="1"/>
    </xf>
    <xf numFmtId="0" fontId="19" fillId="0" borderId="0" xfId="0" applyFont="1" applyAlignment="1" applyProtection="1">
      <alignment horizontal="center" vertical="center"/>
      <protection locked="0"/>
    </xf>
    <xf numFmtId="0" fontId="11" fillId="3" borderId="0" xfId="0" applyFont="1" applyFill="1" applyAlignment="1">
      <alignment horizontal="left" vertical="center" wrapText="1"/>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15" fillId="0" borderId="0" xfId="0" applyFont="1" applyAlignment="1" applyProtection="1">
      <alignment horizontal="center" vertical="center" shrinkToFit="1"/>
      <protection locked="0"/>
    </xf>
    <xf numFmtId="0" fontId="15" fillId="0" borderId="0" xfId="0" applyFont="1" applyAlignment="1" applyProtection="1">
      <alignment horizontal="center" vertical="center"/>
      <protection locked="0"/>
    </xf>
    <xf numFmtId="0" fontId="6" fillId="0" borderId="0" xfId="0" applyFont="1" applyAlignment="1" applyProtection="1">
      <alignment horizontal="left" vertical="center" shrinkToFit="1"/>
      <protection locked="0"/>
    </xf>
    <xf numFmtId="1" fontId="14" fillId="0" borderId="0" xfId="0" quotePrefix="1" applyNumberFormat="1" applyFont="1" applyAlignment="1" applyProtection="1">
      <alignment horizontal="center" vertical="center" shrinkToFit="1"/>
      <protection locked="0"/>
    </xf>
    <xf numFmtId="1" fontId="14" fillId="0" borderId="4" xfId="0" quotePrefix="1" applyNumberFormat="1" applyFont="1" applyBorder="1" applyAlignment="1" applyProtection="1">
      <alignment horizontal="center" vertical="center" shrinkToFit="1"/>
      <protection locked="0"/>
    </xf>
    <xf numFmtId="1" fontId="14" fillId="0" borderId="3" xfId="0" quotePrefix="1" applyNumberFormat="1" applyFont="1" applyBorder="1" applyAlignment="1" applyProtection="1">
      <alignment horizontal="center" vertical="center" shrinkToFit="1"/>
      <protection locked="0"/>
    </xf>
    <xf numFmtId="0" fontId="18" fillId="0" borderId="0" xfId="0" applyFont="1" applyAlignment="1" applyProtection="1">
      <alignment horizontal="center" vertical="center"/>
      <protection locked="0"/>
    </xf>
    <xf numFmtId="0" fontId="11" fillId="0" borderId="0" xfId="0" applyFont="1" applyAlignment="1" applyProtection="1">
      <alignment horizontal="center" vertical="center" wrapText="1"/>
      <protection locked="0"/>
    </xf>
    <xf numFmtId="165" fontId="11" fillId="0" borderId="0" xfId="0" applyNumberFormat="1" applyFont="1" applyAlignment="1" applyProtection="1">
      <alignment horizontal="center" vertical="center" wrapText="1"/>
      <protection locked="0"/>
    </xf>
    <xf numFmtId="0" fontId="6" fillId="0" borderId="0" xfId="0" applyFont="1" applyAlignment="1" applyProtection="1">
      <alignment horizontal="left" vertical="top" wrapText="1"/>
      <protection locked="0"/>
    </xf>
    <xf numFmtId="0" fontId="6" fillId="0" borderId="3" xfId="0" applyFont="1" applyBorder="1" applyAlignment="1" applyProtection="1">
      <alignment horizontal="center" vertical="center" wrapText="1"/>
      <protection locked="0"/>
    </xf>
    <xf numFmtId="1" fontId="14" fillId="0" borderId="0" xfId="0" quotePrefix="1" applyNumberFormat="1"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wrapText="1"/>
      <protection locked="0"/>
    </xf>
    <xf numFmtId="0" fontId="1" fillId="0" borderId="0" xfId="1" applyFont="1" applyAlignment="1">
      <alignment horizontal="left" vertical="center" wrapText="1"/>
    </xf>
    <xf numFmtId="0" fontId="1" fillId="3" borderId="0" xfId="1" applyFont="1" applyFill="1" applyAlignment="1">
      <alignment horizontal="left" vertical="center" wrapText="1"/>
    </xf>
  </cellXfs>
  <cellStyles count="2">
    <cellStyle name="Normal" xfId="0" builtinId="0"/>
    <cellStyle name="Normal 2" xfId="1" xr:uid="{00000000-0005-0000-0000-000001000000}"/>
  </cellStyles>
  <dxfs count="10">
    <dxf>
      <font>
        <color theme="0"/>
      </font>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indexed="9"/>
      </font>
    </dxf>
    <dxf>
      <font>
        <b/>
        <i val="0"/>
      </font>
      <fill>
        <patternFill>
          <bgColor indexed="11"/>
        </patternFill>
      </fill>
    </dxf>
    <dxf>
      <font>
        <color indexed="22"/>
      </font>
    </dxf>
    <dxf>
      <font>
        <color indexed="22"/>
      </font>
    </dxf>
    <dxf>
      <font>
        <color indexed="22"/>
      </font>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1866900</xdr:colOff>
      <xdr:row>0</xdr:row>
      <xdr:rowOff>0</xdr:rowOff>
    </xdr:from>
    <xdr:to>
      <xdr:col>2</xdr:col>
      <xdr:colOff>85725</xdr:colOff>
      <xdr:row>10</xdr:row>
      <xdr:rowOff>95250</xdr:rowOff>
    </xdr:to>
    <xdr:pic>
      <xdr:nvPicPr>
        <xdr:cNvPr id="1033" name="Picture 2">
          <a:extLst>
            <a:ext uri="{FF2B5EF4-FFF2-40B4-BE49-F238E27FC236}">
              <a16:creationId xmlns:a16="http://schemas.microsoft.com/office/drawing/2014/main" id="{DFEB5BF5-C811-471C-9351-37F0D7C39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22479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29"/>
  <sheetViews>
    <sheetView tabSelected="1" zoomScaleNormal="100" workbookViewId="0">
      <selection activeCell="E17" sqref="E17"/>
    </sheetView>
  </sheetViews>
  <sheetFormatPr defaultRowHeight="15" x14ac:dyDescent="0.2"/>
  <cols>
    <col min="1" max="1" width="97.5703125" style="39" customWidth="1"/>
    <col min="2" max="16384" width="9.140625" style="39"/>
  </cols>
  <sheetData>
    <row r="1" spans="1:1" ht="21" x14ac:dyDescent="0.2">
      <c r="A1" s="38" t="s">
        <v>711</v>
      </c>
    </row>
    <row r="2" spans="1:1" ht="6" customHeight="1" x14ac:dyDescent="0.2"/>
    <row r="3" spans="1:1" ht="30" x14ac:dyDescent="0.2">
      <c r="A3" s="183" t="s">
        <v>737</v>
      </c>
    </row>
    <row r="4" spans="1:1" x14ac:dyDescent="0.2">
      <c r="A4" s="183" t="s">
        <v>738</v>
      </c>
    </row>
    <row r="5" spans="1:1" ht="30" x14ac:dyDescent="0.2">
      <c r="A5" s="39" t="s">
        <v>714</v>
      </c>
    </row>
    <row r="7" spans="1:1" x14ac:dyDescent="0.2">
      <c r="A7" s="40" t="s">
        <v>701</v>
      </c>
    </row>
    <row r="8" spans="1:1" ht="20.25" customHeight="1" x14ac:dyDescent="0.2">
      <c r="A8" s="41" t="s">
        <v>715</v>
      </c>
    </row>
    <row r="9" spans="1:1" x14ac:dyDescent="0.2">
      <c r="A9" s="40" t="s">
        <v>702</v>
      </c>
    </row>
    <row r="10" spans="1:1" x14ac:dyDescent="0.2">
      <c r="A10" s="39" t="s">
        <v>546</v>
      </c>
    </row>
    <row r="11" spans="1:1" ht="20.25" customHeight="1" x14ac:dyDescent="0.2">
      <c r="A11" s="41" t="s">
        <v>704</v>
      </c>
    </row>
    <row r="12" spans="1:1" x14ac:dyDescent="0.25">
      <c r="A12" s="42" t="s">
        <v>703</v>
      </c>
    </row>
    <row r="13" spans="1:1" x14ac:dyDescent="0.2">
      <c r="A13" s="39" t="s">
        <v>578</v>
      </c>
    </row>
    <row r="14" spans="1:1" ht="19.5" customHeight="1" x14ac:dyDescent="0.2">
      <c r="A14" s="41" t="s">
        <v>705</v>
      </c>
    </row>
    <row r="15" spans="1:1" x14ac:dyDescent="0.25">
      <c r="A15" s="42" t="s">
        <v>543</v>
      </c>
    </row>
    <row r="16" spans="1:1" ht="30" x14ac:dyDescent="0.2">
      <c r="A16" s="183" t="s">
        <v>742</v>
      </c>
    </row>
    <row r="17" spans="1:1" x14ac:dyDescent="0.2">
      <c r="A17" s="183" t="s">
        <v>739</v>
      </c>
    </row>
    <row r="18" spans="1:1" x14ac:dyDescent="0.2">
      <c r="A18" s="40" t="s">
        <v>544</v>
      </c>
    </row>
    <row r="19" spans="1:1" x14ac:dyDescent="0.2">
      <c r="A19" s="183" t="s">
        <v>740</v>
      </c>
    </row>
    <row r="20" spans="1:1" ht="6.75" customHeight="1" x14ac:dyDescent="0.2"/>
    <row r="21" spans="1:1" x14ac:dyDescent="0.2">
      <c r="A21" s="40" t="s">
        <v>545</v>
      </c>
    </row>
    <row r="22" spans="1:1" x14ac:dyDescent="0.2">
      <c r="A22" s="183" t="s">
        <v>741</v>
      </c>
    </row>
    <row r="23" spans="1:1" x14ac:dyDescent="0.2">
      <c r="A23" s="39" t="s">
        <v>549</v>
      </c>
    </row>
    <row r="24" spans="1:1" x14ac:dyDescent="0.2">
      <c r="A24" s="39" t="s">
        <v>706</v>
      </c>
    </row>
    <row r="25" spans="1:1" ht="52.5" customHeight="1" x14ac:dyDescent="0.2">
      <c r="A25" s="39" t="s">
        <v>716</v>
      </c>
    </row>
    <row r="26" spans="1:1" ht="45" x14ac:dyDescent="0.2">
      <c r="A26" s="184" t="s">
        <v>743</v>
      </c>
    </row>
    <row r="29" spans="1:1" x14ac:dyDescent="0.2">
      <c r="A29" s="18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8"/>
  <sheetViews>
    <sheetView topLeftCell="A15" zoomScaleNormal="100" workbookViewId="0">
      <selection activeCell="I36" sqref="I36"/>
    </sheetView>
  </sheetViews>
  <sheetFormatPr defaultRowHeight="15" x14ac:dyDescent="0.25"/>
  <cols>
    <col min="1" max="1" width="51.5703125" style="47" customWidth="1"/>
    <col min="2" max="2" width="40.85546875" style="47" customWidth="1"/>
    <col min="3" max="3" width="46.7109375" style="47" bestFit="1" customWidth="1"/>
    <col min="4" max="5" width="9.140625" style="47"/>
    <col min="6" max="6" width="52.42578125" style="47" hidden="1" customWidth="1"/>
    <col min="7" max="16384" width="9.140625" style="47"/>
  </cols>
  <sheetData>
    <row r="1" spans="1:6" s="43" customFormat="1" ht="18.75" x14ac:dyDescent="0.3">
      <c r="A1" s="119" t="s">
        <v>699</v>
      </c>
      <c r="B1" s="120"/>
      <c r="C1" s="120"/>
      <c r="F1" s="44" t="s">
        <v>717</v>
      </c>
    </row>
    <row r="2" spans="1:6" x14ac:dyDescent="0.25">
      <c r="A2" s="45" t="s">
        <v>579</v>
      </c>
      <c r="B2" s="46">
        <v>2023</v>
      </c>
      <c r="F2" s="48" t="s">
        <v>0</v>
      </c>
    </row>
    <row r="3" spans="1:6" x14ac:dyDescent="0.25">
      <c r="A3" s="45" t="s">
        <v>580</v>
      </c>
      <c r="B3" s="46">
        <f>+B2-1</f>
        <v>2022</v>
      </c>
      <c r="F3" s="48" t="s">
        <v>595</v>
      </c>
    </row>
    <row r="4" spans="1:6" x14ac:dyDescent="0.25">
      <c r="A4" s="36" t="s">
        <v>1</v>
      </c>
      <c r="B4" s="49" t="s">
        <v>0</v>
      </c>
      <c r="C4" s="47" t="s">
        <v>2</v>
      </c>
      <c r="F4" s="50" t="s">
        <v>3</v>
      </c>
    </row>
    <row r="5" spans="1:6" x14ac:dyDescent="0.25">
      <c r="A5" s="47" t="s">
        <v>744</v>
      </c>
      <c r="F5" s="50" t="s">
        <v>4</v>
      </c>
    </row>
    <row r="6" spans="1:6" x14ac:dyDescent="0.25">
      <c r="F6" s="50" t="s">
        <v>5</v>
      </c>
    </row>
    <row r="7" spans="1:6" x14ac:dyDescent="0.25">
      <c r="A7" s="37" t="s">
        <v>6</v>
      </c>
      <c r="F7" s="50" t="s">
        <v>7</v>
      </c>
    </row>
    <row r="8" spans="1:6" x14ac:dyDescent="0.25">
      <c r="A8" s="2" t="s">
        <v>745</v>
      </c>
      <c r="F8" s="50" t="s">
        <v>8</v>
      </c>
    </row>
    <row r="9" spans="1:6" x14ac:dyDescent="0.25">
      <c r="A9" s="49" t="s">
        <v>9</v>
      </c>
      <c r="B9" s="49" t="s">
        <v>0</v>
      </c>
      <c r="C9" s="47" t="s">
        <v>746</v>
      </c>
      <c r="F9" s="50" t="s">
        <v>10</v>
      </c>
    </row>
    <row r="10" spans="1:6" x14ac:dyDescent="0.25">
      <c r="A10" s="49" t="s">
        <v>9</v>
      </c>
      <c r="B10" s="49" t="s">
        <v>0</v>
      </c>
      <c r="F10" s="50" t="s">
        <v>11</v>
      </c>
    </row>
    <row r="11" spans="1:6" x14ac:dyDescent="0.25">
      <c r="A11" s="2" t="s">
        <v>700</v>
      </c>
      <c r="F11" s="50" t="s">
        <v>12</v>
      </c>
    </row>
    <row r="12" spans="1:6" x14ac:dyDescent="0.25">
      <c r="A12" s="49" t="s">
        <v>13</v>
      </c>
      <c r="B12" s="51" t="s">
        <v>14</v>
      </c>
      <c r="C12" s="47" t="s">
        <v>718</v>
      </c>
      <c r="F12" s="50" t="s">
        <v>15</v>
      </c>
    </row>
    <row r="13" spans="1:6" x14ac:dyDescent="0.25">
      <c r="A13" s="49" t="s">
        <v>13</v>
      </c>
      <c r="B13" s="51" t="s">
        <v>14</v>
      </c>
      <c r="C13" s="52" t="s">
        <v>747</v>
      </c>
      <c r="F13" s="50" t="s">
        <v>16</v>
      </c>
    </row>
    <row r="14" spans="1:6" x14ac:dyDescent="0.25">
      <c r="A14" s="49" t="s">
        <v>13</v>
      </c>
      <c r="B14" s="51" t="s">
        <v>14</v>
      </c>
      <c r="C14" s="52"/>
      <c r="F14" s="50" t="s">
        <v>17</v>
      </c>
    </row>
    <row r="15" spans="1:6" x14ac:dyDescent="0.25">
      <c r="A15" s="49" t="s">
        <v>13</v>
      </c>
      <c r="B15" s="51" t="s">
        <v>14</v>
      </c>
      <c r="C15" s="52"/>
      <c r="F15" s="50" t="s">
        <v>18</v>
      </c>
    </row>
    <row r="16" spans="1:6" x14ac:dyDescent="0.25">
      <c r="A16" s="37" t="s">
        <v>19</v>
      </c>
      <c r="F16" s="50" t="s">
        <v>20</v>
      </c>
    </row>
    <row r="17" spans="1:6" x14ac:dyDescent="0.25">
      <c r="A17" s="49" t="s">
        <v>9</v>
      </c>
      <c r="B17" s="53" t="str">
        <f>B2 &amp; " Chair"</f>
        <v>2023 Chair</v>
      </c>
      <c r="F17" s="50" t="s">
        <v>21</v>
      </c>
    </row>
    <row r="18" spans="1:6" x14ac:dyDescent="0.25">
      <c r="A18" s="49" t="s">
        <v>9</v>
      </c>
      <c r="B18" s="53" t="str">
        <f>B2 &amp;" Treasurer"</f>
        <v>2023 Treasurer</v>
      </c>
      <c r="F18" s="50" t="s">
        <v>22</v>
      </c>
    </row>
    <row r="19" spans="1:6" x14ac:dyDescent="0.25">
      <c r="A19" s="47" t="s">
        <v>712</v>
      </c>
      <c r="F19" s="50" t="s">
        <v>23</v>
      </c>
    </row>
    <row r="20" spans="1:6" x14ac:dyDescent="0.25">
      <c r="A20" s="47" t="s">
        <v>748</v>
      </c>
      <c r="F20" s="50" t="s">
        <v>24</v>
      </c>
    </row>
    <row r="21" spans="1:6" x14ac:dyDescent="0.25">
      <c r="F21" s="50" t="s">
        <v>26</v>
      </c>
    </row>
    <row r="22" spans="1:6" x14ac:dyDescent="0.25">
      <c r="A22" s="36" t="s">
        <v>25</v>
      </c>
      <c r="F22" s="50" t="s">
        <v>29</v>
      </c>
    </row>
    <row r="23" spans="1:6" x14ac:dyDescent="0.25">
      <c r="A23" s="45" t="s">
        <v>27</v>
      </c>
      <c r="B23" s="46">
        <f>COUNTA(B24:B35)</f>
        <v>0</v>
      </c>
      <c r="C23" s="54" t="s">
        <v>28</v>
      </c>
      <c r="D23" s="55"/>
      <c r="F23" s="50" t="s">
        <v>31</v>
      </c>
    </row>
    <row r="24" spans="1:6" x14ac:dyDescent="0.25">
      <c r="A24" s="45" t="s">
        <v>30</v>
      </c>
      <c r="B24" s="49"/>
      <c r="C24" s="56" t="s">
        <v>577</v>
      </c>
      <c r="D24" s="57"/>
      <c r="F24" s="50" t="s">
        <v>553</v>
      </c>
    </row>
    <row r="25" spans="1:6" x14ac:dyDescent="0.25">
      <c r="A25" s="45" t="s">
        <v>32</v>
      </c>
      <c r="B25" s="49"/>
      <c r="C25" s="56" t="s">
        <v>577</v>
      </c>
      <c r="D25" s="57"/>
      <c r="F25" s="50" t="s">
        <v>34</v>
      </c>
    </row>
    <row r="26" spans="1:6" x14ac:dyDescent="0.25">
      <c r="A26" s="45" t="s">
        <v>33</v>
      </c>
      <c r="B26" s="49"/>
      <c r="C26" s="56" t="s">
        <v>577</v>
      </c>
      <c r="D26" s="57"/>
      <c r="F26" s="50" t="s">
        <v>36</v>
      </c>
    </row>
    <row r="27" spans="1:6" x14ac:dyDescent="0.25">
      <c r="A27" s="45" t="s">
        <v>35</v>
      </c>
      <c r="B27" s="49"/>
      <c r="C27" s="56" t="s">
        <v>577</v>
      </c>
      <c r="D27" s="57"/>
      <c r="F27" s="50" t="s">
        <v>38</v>
      </c>
    </row>
    <row r="28" spans="1:6" x14ac:dyDescent="0.25">
      <c r="A28" s="45" t="s">
        <v>37</v>
      </c>
      <c r="B28" s="49"/>
      <c r="C28" s="56" t="s">
        <v>577</v>
      </c>
      <c r="D28" s="57"/>
      <c r="F28" s="50" t="s">
        <v>40</v>
      </c>
    </row>
    <row r="29" spans="1:6" x14ac:dyDescent="0.25">
      <c r="A29" s="45" t="s">
        <v>39</v>
      </c>
      <c r="B29" s="49"/>
      <c r="C29" s="56" t="s">
        <v>577</v>
      </c>
      <c r="D29" s="57"/>
      <c r="F29" s="50" t="s">
        <v>42</v>
      </c>
    </row>
    <row r="30" spans="1:6" x14ac:dyDescent="0.25">
      <c r="A30" s="45" t="s">
        <v>41</v>
      </c>
      <c r="B30" s="49"/>
      <c r="C30" s="56" t="s">
        <v>577</v>
      </c>
      <c r="D30" s="57"/>
      <c r="F30" s="50" t="s">
        <v>45</v>
      </c>
    </row>
    <row r="31" spans="1:6" x14ac:dyDescent="0.25">
      <c r="A31" s="45" t="s">
        <v>43</v>
      </c>
      <c r="B31" s="49"/>
      <c r="C31" s="56" t="s">
        <v>577</v>
      </c>
      <c r="D31" s="57"/>
      <c r="F31" s="50" t="s">
        <v>48</v>
      </c>
    </row>
    <row r="32" spans="1:6" x14ac:dyDescent="0.25">
      <c r="A32" s="45" t="s">
        <v>44</v>
      </c>
      <c r="B32" s="49"/>
      <c r="C32" s="56" t="s">
        <v>577</v>
      </c>
      <c r="D32" s="57"/>
      <c r="F32" s="50" t="s">
        <v>50</v>
      </c>
    </row>
    <row r="33" spans="1:8" x14ac:dyDescent="0.25">
      <c r="A33" s="45" t="s">
        <v>46</v>
      </c>
      <c r="B33" s="49"/>
      <c r="C33" s="56" t="s">
        <v>577</v>
      </c>
      <c r="D33" s="57"/>
      <c r="F33" s="50" t="s">
        <v>52</v>
      </c>
    </row>
    <row r="34" spans="1:8" x14ac:dyDescent="0.25">
      <c r="A34" s="45" t="s">
        <v>47</v>
      </c>
      <c r="B34" s="49"/>
      <c r="C34" s="56" t="s">
        <v>577</v>
      </c>
      <c r="D34" s="57"/>
      <c r="F34" s="50" t="s">
        <v>55</v>
      </c>
    </row>
    <row r="35" spans="1:8" x14ac:dyDescent="0.25">
      <c r="A35" s="45" t="s">
        <v>49</v>
      </c>
      <c r="B35" s="49"/>
      <c r="C35" s="58" t="s">
        <v>577</v>
      </c>
      <c r="D35" s="59"/>
      <c r="F35" s="50" t="s">
        <v>56</v>
      </c>
    </row>
    <row r="36" spans="1:8" x14ac:dyDescent="0.25">
      <c r="F36" s="50" t="s">
        <v>57</v>
      </c>
    </row>
    <row r="37" spans="1:8" x14ac:dyDescent="0.25">
      <c r="F37" s="50" t="s">
        <v>58</v>
      </c>
    </row>
    <row r="38" spans="1:8" x14ac:dyDescent="0.25">
      <c r="A38" s="36" t="s">
        <v>51</v>
      </c>
      <c r="F38" s="50" t="s">
        <v>59</v>
      </c>
    </row>
    <row r="39" spans="1:8" x14ac:dyDescent="0.25">
      <c r="A39" s="45" t="s">
        <v>53</v>
      </c>
      <c r="B39" s="49" t="s">
        <v>0</v>
      </c>
      <c r="C39" s="47" t="s">
        <v>54</v>
      </c>
      <c r="F39" s="50" t="s">
        <v>60</v>
      </c>
    </row>
    <row r="40" spans="1:8" ht="15" customHeight="1" x14ac:dyDescent="0.25">
      <c r="A40" s="121" t="s">
        <v>719</v>
      </c>
      <c r="B40" s="121"/>
      <c r="C40" s="121"/>
      <c r="F40" s="50" t="s">
        <v>61</v>
      </c>
    </row>
    <row r="41" spans="1:8" x14ac:dyDescent="0.25">
      <c r="A41" s="121"/>
      <c r="B41" s="121"/>
      <c r="C41" s="121"/>
      <c r="F41" s="50" t="s">
        <v>62</v>
      </c>
    </row>
    <row r="42" spans="1:8" x14ac:dyDescent="0.25">
      <c r="A42" s="121"/>
      <c r="B42" s="121"/>
      <c r="C42" s="121"/>
      <c r="F42" s="50" t="s">
        <v>554</v>
      </c>
    </row>
    <row r="43" spans="1:8" x14ac:dyDescent="0.25">
      <c r="F43" s="50" t="s">
        <v>63</v>
      </c>
    </row>
    <row r="44" spans="1:8" ht="15.75" customHeight="1" x14ac:dyDescent="0.25">
      <c r="A44" s="122" t="s">
        <v>749</v>
      </c>
      <c r="B44" s="122"/>
      <c r="C44" s="122"/>
      <c r="D44" s="122"/>
      <c r="E44" s="122"/>
      <c r="F44" s="60" t="s">
        <v>707</v>
      </c>
      <c r="G44" s="61"/>
      <c r="H44" s="61"/>
    </row>
    <row r="45" spans="1:8" x14ac:dyDescent="0.25">
      <c r="F45" s="50" t="s">
        <v>64</v>
      </c>
    </row>
    <row r="46" spans="1:8" x14ac:dyDescent="0.25">
      <c r="F46" s="50" t="s">
        <v>65</v>
      </c>
    </row>
    <row r="47" spans="1:8" x14ac:dyDescent="0.25">
      <c r="F47" s="50" t="s">
        <v>555</v>
      </c>
    </row>
    <row r="48" spans="1:8" x14ac:dyDescent="0.25">
      <c r="F48" s="50" t="s">
        <v>66</v>
      </c>
    </row>
    <row r="49" spans="6:6" x14ac:dyDescent="0.25">
      <c r="F49" s="50" t="s">
        <v>67</v>
      </c>
    </row>
    <row r="50" spans="6:6" x14ac:dyDescent="0.25">
      <c r="F50" s="50" t="s">
        <v>68</v>
      </c>
    </row>
    <row r="51" spans="6:6" x14ac:dyDescent="0.25">
      <c r="F51" s="50" t="s">
        <v>69</v>
      </c>
    </row>
    <row r="52" spans="6:6" x14ac:dyDescent="0.25">
      <c r="F52" s="50" t="s">
        <v>70</v>
      </c>
    </row>
    <row r="53" spans="6:6" x14ac:dyDescent="0.25">
      <c r="F53" s="50" t="s">
        <v>71</v>
      </c>
    </row>
    <row r="54" spans="6:6" x14ac:dyDescent="0.25">
      <c r="F54" s="50" t="s">
        <v>72</v>
      </c>
    </row>
    <row r="55" spans="6:6" x14ac:dyDescent="0.25">
      <c r="F55" s="50" t="s">
        <v>556</v>
      </c>
    </row>
    <row r="56" spans="6:6" x14ac:dyDescent="0.25">
      <c r="F56" s="50" t="s">
        <v>73</v>
      </c>
    </row>
    <row r="57" spans="6:6" x14ac:dyDescent="0.25">
      <c r="F57" s="50" t="s">
        <v>74</v>
      </c>
    </row>
    <row r="58" spans="6:6" x14ac:dyDescent="0.25">
      <c r="F58" s="50" t="s">
        <v>75</v>
      </c>
    </row>
    <row r="59" spans="6:6" x14ac:dyDescent="0.25">
      <c r="F59" s="50" t="s">
        <v>76</v>
      </c>
    </row>
    <row r="60" spans="6:6" x14ac:dyDescent="0.25">
      <c r="F60" s="50" t="s">
        <v>77</v>
      </c>
    </row>
    <row r="61" spans="6:6" x14ac:dyDescent="0.25">
      <c r="F61" s="50" t="s">
        <v>78</v>
      </c>
    </row>
    <row r="62" spans="6:6" x14ac:dyDescent="0.25">
      <c r="F62" s="50" t="s">
        <v>79</v>
      </c>
    </row>
    <row r="63" spans="6:6" x14ac:dyDescent="0.25">
      <c r="F63" s="50" t="s">
        <v>80</v>
      </c>
    </row>
    <row r="64" spans="6:6" x14ac:dyDescent="0.25">
      <c r="F64" s="50" t="s">
        <v>81</v>
      </c>
    </row>
    <row r="65" spans="6:6" x14ac:dyDescent="0.25">
      <c r="F65" s="50" t="s">
        <v>82</v>
      </c>
    </row>
    <row r="66" spans="6:6" x14ac:dyDescent="0.25">
      <c r="F66" s="50" t="s">
        <v>83</v>
      </c>
    </row>
    <row r="67" spans="6:6" x14ac:dyDescent="0.25">
      <c r="F67" s="50" t="s">
        <v>84</v>
      </c>
    </row>
    <row r="68" spans="6:6" x14ac:dyDescent="0.25">
      <c r="F68" s="50" t="s">
        <v>557</v>
      </c>
    </row>
    <row r="69" spans="6:6" x14ac:dyDescent="0.25">
      <c r="F69" s="50" t="s">
        <v>85</v>
      </c>
    </row>
    <row r="70" spans="6:6" x14ac:dyDescent="0.25">
      <c r="F70" s="50" t="s">
        <v>86</v>
      </c>
    </row>
    <row r="71" spans="6:6" x14ac:dyDescent="0.25">
      <c r="F71" s="50" t="s">
        <v>87</v>
      </c>
    </row>
    <row r="72" spans="6:6" x14ac:dyDescent="0.25">
      <c r="F72" s="50" t="s">
        <v>88</v>
      </c>
    </row>
    <row r="73" spans="6:6" x14ac:dyDescent="0.25">
      <c r="F73" s="50" t="s">
        <v>585</v>
      </c>
    </row>
    <row r="74" spans="6:6" x14ac:dyDescent="0.25">
      <c r="F74" s="50" t="s">
        <v>89</v>
      </c>
    </row>
    <row r="75" spans="6:6" x14ac:dyDescent="0.25">
      <c r="F75" s="50" t="s">
        <v>558</v>
      </c>
    </row>
    <row r="76" spans="6:6" x14ac:dyDescent="0.25">
      <c r="F76" s="50" t="s">
        <v>586</v>
      </c>
    </row>
    <row r="77" spans="6:6" x14ac:dyDescent="0.25">
      <c r="F77" s="50" t="s">
        <v>90</v>
      </c>
    </row>
    <row r="78" spans="6:6" x14ac:dyDescent="0.25">
      <c r="F78" s="50" t="s">
        <v>91</v>
      </c>
    </row>
    <row r="79" spans="6:6" x14ac:dyDescent="0.25">
      <c r="F79" s="50" t="s">
        <v>598</v>
      </c>
    </row>
    <row r="80" spans="6:6" x14ac:dyDescent="0.25">
      <c r="F80" s="50" t="s">
        <v>92</v>
      </c>
    </row>
    <row r="81" spans="6:6" x14ac:dyDescent="0.25">
      <c r="F81" s="50" t="s">
        <v>93</v>
      </c>
    </row>
    <row r="82" spans="6:6" x14ac:dyDescent="0.25">
      <c r="F82" s="50" t="s">
        <v>94</v>
      </c>
    </row>
    <row r="83" spans="6:6" x14ac:dyDescent="0.25">
      <c r="F83" s="50" t="s">
        <v>95</v>
      </c>
    </row>
    <row r="84" spans="6:6" x14ac:dyDescent="0.25">
      <c r="F84" s="50" t="s">
        <v>96</v>
      </c>
    </row>
    <row r="85" spans="6:6" x14ac:dyDescent="0.25">
      <c r="F85" s="50" t="s">
        <v>97</v>
      </c>
    </row>
    <row r="86" spans="6:6" x14ac:dyDescent="0.25">
      <c r="F86" s="50" t="s">
        <v>98</v>
      </c>
    </row>
    <row r="87" spans="6:6" x14ac:dyDescent="0.25">
      <c r="F87" s="50" t="s">
        <v>99</v>
      </c>
    </row>
    <row r="88" spans="6:6" x14ac:dyDescent="0.25">
      <c r="F88" s="50" t="s">
        <v>100</v>
      </c>
    </row>
    <row r="89" spans="6:6" x14ac:dyDescent="0.25">
      <c r="F89" s="50" t="s">
        <v>101</v>
      </c>
    </row>
    <row r="90" spans="6:6" x14ac:dyDescent="0.25">
      <c r="F90" s="50" t="s">
        <v>102</v>
      </c>
    </row>
    <row r="91" spans="6:6" x14ac:dyDescent="0.25">
      <c r="F91" s="50" t="s">
        <v>103</v>
      </c>
    </row>
    <row r="92" spans="6:6" x14ac:dyDescent="0.25">
      <c r="F92" s="50" t="s">
        <v>599</v>
      </c>
    </row>
    <row r="93" spans="6:6" x14ac:dyDescent="0.25">
      <c r="F93" s="50" t="s">
        <v>104</v>
      </c>
    </row>
    <row r="94" spans="6:6" x14ac:dyDescent="0.25">
      <c r="F94" s="50" t="s">
        <v>105</v>
      </c>
    </row>
    <row r="95" spans="6:6" x14ac:dyDescent="0.25">
      <c r="F95" s="50" t="s">
        <v>600</v>
      </c>
    </row>
    <row r="96" spans="6:6" x14ac:dyDescent="0.25">
      <c r="F96" s="50" t="s">
        <v>559</v>
      </c>
    </row>
    <row r="97" spans="6:6" x14ac:dyDescent="0.25">
      <c r="F97" s="50" t="s">
        <v>106</v>
      </c>
    </row>
    <row r="98" spans="6:6" x14ac:dyDescent="0.25">
      <c r="F98" s="50" t="s">
        <v>107</v>
      </c>
    </row>
    <row r="99" spans="6:6" x14ac:dyDescent="0.25">
      <c r="F99" s="50" t="s">
        <v>108</v>
      </c>
    </row>
    <row r="100" spans="6:6" x14ac:dyDescent="0.25">
      <c r="F100" s="50" t="s">
        <v>109</v>
      </c>
    </row>
    <row r="101" spans="6:6" x14ac:dyDescent="0.25">
      <c r="F101" s="50" t="s">
        <v>110</v>
      </c>
    </row>
    <row r="102" spans="6:6" x14ac:dyDescent="0.25">
      <c r="F102" s="50" t="s">
        <v>111</v>
      </c>
    </row>
    <row r="103" spans="6:6" x14ac:dyDescent="0.25">
      <c r="F103" s="50" t="s">
        <v>112</v>
      </c>
    </row>
    <row r="104" spans="6:6" x14ac:dyDescent="0.25">
      <c r="F104" s="50" t="s">
        <v>113</v>
      </c>
    </row>
    <row r="105" spans="6:6" x14ac:dyDescent="0.25">
      <c r="F105" s="50" t="s">
        <v>114</v>
      </c>
    </row>
    <row r="106" spans="6:6" x14ac:dyDescent="0.25">
      <c r="F106" s="50" t="s">
        <v>115</v>
      </c>
    </row>
    <row r="107" spans="6:6" x14ac:dyDescent="0.25">
      <c r="F107" s="50" t="s">
        <v>116</v>
      </c>
    </row>
    <row r="108" spans="6:6" x14ac:dyDescent="0.25">
      <c r="F108" s="50" t="s">
        <v>117</v>
      </c>
    </row>
    <row r="109" spans="6:6" x14ac:dyDescent="0.25">
      <c r="F109" s="50" t="s">
        <v>560</v>
      </c>
    </row>
    <row r="110" spans="6:6" x14ac:dyDescent="0.25">
      <c r="F110" s="50" t="s">
        <v>118</v>
      </c>
    </row>
    <row r="111" spans="6:6" x14ac:dyDescent="0.25">
      <c r="F111" s="50" t="s">
        <v>119</v>
      </c>
    </row>
    <row r="112" spans="6:6" x14ac:dyDescent="0.25">
      <c r="F112" s="50" t="s">
        <v>120</v>
      </c>
    </row>
    <row r="113" spans="6:6" x14ac:dyDescent="0.25">
      <c r="F113" s="50" t="s">
        <v>121</v>
      </c>
    </row>
    <row r="114" spans="6:6" x14ac:dyDescent="0.25">
      <c r="F114" s="50" t="s">
        <v>122</v>
      </c>
    </row>
    <row r="115" spans="6:6" x14ac:dyDescent="0.25">
      <c r="F115" s="50" t="s">
        <v>123</v>
      </c>
    </row>
    <row r="116" spans="6:6" x14ac:dyDescent="0.25">
      <c r="F116" s="50" t="s">
        <v>124</v>
      </c>
    </row>
    <row r="117" spans="6:6" x14ac:dyDescent="0.25">
      <c r="F117" s="50" t="s">
        <v>125</v>
      </c>
    </row>
    <row r="118" spans="6:6" x14ac:dyDescent="0.25">
      <c r="F118" s="50" t="s">
        <v>126</v>
      </c>
    </row>
    <row r="119" spans="6:6" x14ac:dyDescent="0.25">
      <c r="F119" s="50" t="s">
        <v>561</v>
      </c>
    </row>
    <row r="120" spans="6:6" x14ac:dyDescent="0.25">
      <c r="F120" s="50" t="s">
        <v>127</v>
      </c>
    </row>
    <row r="121" spans="6:6" x14ac:dyDescent="0.25">
      <c r="F121" s="50" t="s">
        <v>128</v>
      </c>
    </row>
    <row r="122" spans="6:6" x14ac:dyDescent="0.25">
      <c r="F122" s="50" t="s">
        <v>129</v>
      </c>
    </row>
    <row r="123" spans="6:6" x14ac:dyDescent="0.25">
      <c r="F123" s="50" t="s">
        <v>130</v>
      </c>
    </row>
    <row r="124" spans="6:6" x14ac:dyDescent="0.25">
      <c r="F124" s="50" t="s">
        <v>131</v>
      </c>
    </row>
    <row r="125" spans="6:6" x14ac:dyDescent="0.25">
      <c r="F125" s="50" t="s">
        <v>132</v>
      </c>
    </row>
    <row r="126" spans="6:6" x14ac:dyDescent="0.25">
      <c r="F126" s="50" t="s">
        <v>133</v>
      </c>
    </row>
    <row r="127" spans="6:6" x14ac:dyDescent="0.25">
      <c r="F127" s="50" t="s">
        <v>134</v>
      </c>
    </row>
    <row r="128" spans="6:6" x14ac:dyDescent="0.25">
      <c r="F128" s="50" t="s">
        <v>135</v>
      </c>
    </row>
    <row r="129" spans="6:6" x14ac:dyDescent="0.25">
      <c r="F129" s="50" t="s">
        <v>136</v>
      </c>
    </row>
    <row r="130" spans="6:6" x14ac:dyDescent="0.25">
      <c r="F130" s="50" t="s">
        <v>137</v>
      </c>
    </row>
    <row r="131" spans="6:6" x14ac:dyDescent="0.25">
      <c r="F131" s="50" t="s">
        <v>138</v>
      </c>
    </row>
    <row r="132" spans="6:6" x14ac:dyDescent="0.25">
      <c r="F132" s="50" t="s">
        <v>139</v>
      </c>
    </row>
    <row r="133" spans="6:6" x14ac:dyDescent="0.25">
      <c r="F133" s="50" t="s">
        <v>140</v>
      </c>
    </row>
    <row r="134" spans="6:6" x14ac:dyDescent="0.25">
      <c r="F134" s="50" t="s">
        <v>141</v>
      </c>
    </row>
    <row r="135" spans="6:6" x14ac:dyDescent="0.25">
      <c r="F135" s="50" t="s">
        <v>142</v>
      </c>
    </row>
    <row r="136" spans="6:6" x14ac:dyDescent="0.25">
      <c r="F136" s="50" t="s">
        <v>143</v>
      </c>
    </row>
    <row r="137" spans="6:6" x14ac:dyDescent="0.25">
      <c r="F137" s="50" t="s">
        <v>144</v>
      </c>
    </row>
    <row r="138" spans="6:6" x14ac:dyDescent="0.25">
      <c r="F138" s="50" t="s">
        <v>145</v>
      </c>
    </row>
    <row r="139" spans="6:6" x14ac:dyDescent="0.25">
      <c r="F139" s="50" t="s">
        <v>146</v>
      </c>
    </row>
    <row r="140" spans="6:6" x14ac:dyDescent="0.25">
      <c r="F140" s="50" t="s">
        <v>147</v>
      </c>
    </row>
    <row r="141" spans="6:6" x14ac:dyDescent="0.25">
      <c r="F141" s="50" t="s">
        <v>148</v>
      </c>
    </row>
    <row r="142" spans="6:6" x14ac:dyDescent="0.25">
      <c r="F142" s="50" t="s">
        <v>149</v>
      </c>
    </row>
    <row r="143" spans="6:6" x14ac:dyDescent="0.25">
      <c r="F143" s="50" t="s">
        <v>150</v>
      </c>
    </row>
    <row r="144" spans="6:6" x14ac:dyDescent="0.25">
      <c r="F144" s="50" t="s">
        <v>151</v>
      </c>
    </row>
    <row r="145" spans="6:6" x14ac:dyDescent="0.25">
      <c r="F145" s="50" t="s">
        <v>152</v>
      </c>
    </row>
    <row r="146" spans="6:6" x14ac:dyDescent="0.25">
      <c r="F146" s="50" t="s">
        <v>153</v>
      </c>
    </row>
    <row r="147" spans="6:6" x14ac:dyDescent="0.25">
      <c r="F147" s="50" t="s">
        <v>154</v>
      </c>
    </row>
    <row r="148" spans="6:6" x14ac:dyDescent="0.25">
      <c r="F148" s="50" t="s">
        <v>155</v>
      </c>
    </row>
    <row r="149" spans="6:6" x14ac:dyDescent="0.25">
      <c r="F149" s="50" t="s">
        <v>156</v>
      </c>
    </row>
    <row r="150" spans="6:6" x14ac:dyDescent="0.25">
      <c r="F150" s="50" t="s">
        <v>157</v>
      </c>
    </row>
    <row r="151" spans="6:6" x14ac:dyDescent="0.25">
      <c r="F151" s="50" t="s">
        <v>158</v>
      </c>
    </row>
    <row r="152" spans="6:6" x14ac:dyDescent="0.25">
      <c r="F152" s="50" t="s">
        <v>159</v>
      </c>
    </row>
    <row r="153" spans="6:6" x14ac:dyDescent="0.25">
      <c r="F153" s="50" t="s">
        <v>708</v>
      </c>
    </row>
    <row r="154" spans="6:6" x14ac:dyDescent="0.25">
      <c r="F154" s="50" t="s">
        <v>160</v>
      </c>
    </row>
    <row r="155" spans="6:6" x14ac:dyDescent="0.25">
      <c r="F155" s="50" t="s">
        <v>161</v>
      </c>
    </row>
    <row r="156" spans="6:6" x14ac:dyDescent="0.25">
      <c r="F156" s="50" t="s">
        <v>162</v>
      </c>
    </row>
    <row r="157" spans="6:6" x14ac:dyDescent="0.25">
      <c r="F157" s="50" t="s">
        <v>163</v>
      </c>
    </row>
    <row r="158" spans="6:6" x14ac:dyDescent="0.25">
      <c r="F158" s="50" t="s">
        <v>164</v>
      </c>
    </row>
    <row r="159" spans="6:6" x14ac:dyDescent="0.25">
      <c r="F159" s="50" t="s">
        <v>165</v>
      </c>
    </row>
    <row r="160" spans="6:6" x14ac:dyDescent="0.25">
      <c r="F160" s="50" t="s">
        <v>166</v>
      </c>
    </row>
    <row r="161" spans="6:6" x14ac:dyDescent="0.25">
      <c r="F161" s="50" t="s">
        <v>167</v>
      </c>
    </row>
    <row r="162" spans="6:6" x14ac:dyDescent="0.25">
      <c r="F162" s="50" t="s">
        <v>168</v>
      </c>
    </row>
    <row r="163" spans="6:6" x14ac:dyDescent="0.25">
      <c r="F163" s="50" t="s">
        <v>169</v>
      </c>
    </row>
    <row r="164" spans="6:6" x14ac:dyDescent="0.25">
      <c r="F164" s="50" t="s">
        <v>170</v>
      </c>
    </row>
    <row r="165" spans="6:6" x14ac:dyDescent="0.25">
      <c r="F165" s="50" t="s">
        <v>601</v>
      </c>
    </row>
    <row r="166" spans="6:6" x14ac:dyDescent="0.25">
      <c r="F166" s="50" t="s">
        <v>171</v>
      </c>
    </row>
    <row r="167" spans="6:6" x14ac:dyDescent="0.25">
      <c r="F167" s="50" t="s">
        <v>172</v>
      </c>
    </row>
    <row r="168" spans="6:6" x14ac:dyDescent="0.25">
      <c r="F168" s="50" t="s">
        <v>173</v>
      </c>
    </row>
    <row r="169" spans="6:6" x14ac:dyDescent="0.25">
      <c r="F169" s="50" t="s">
        <v>174</v>
      </c>
    </row>
    <row r="170" spans="6:6" x14ac:dyDescent="0.25">
      <c r="F170" s="50" t="s">
        <v>175</v>
      </c>
    </row>
    <row r="171" spans="6:6" x14ac:dyDescent="0.25">
      <c r="F171" s="50" t="s">
        <v>176</v>
      </c>
    </row>
    <row r="172" spans="6:6" x14ac:dyDescent="0.25">
      <c r="F172" s="50" t="s">
        <v>602</v>
      </c>
    </row>
    <row r="173" spans="6:6" x14ac:dyDescent="0.25">
      <c r="F173" s="50" t="s">
        <v>177</v>
      </c>
    </row>
    <row r="174" spans="6:6" x14ac:dyDescent="0.25">
      <c r="F174" s="50" t="s">
        <v>178</v>
      </c>
    </row>
    <row r="175" spans="6:6" x14ac:dyDescent="0.25">
      <c r="F175" s="50" t="s">
        <v>587</v>
      </c>
    </row>
    <row r="176" spans="6:6" x14ac:dyDescent="0.25">
      <c r="F176" s="50" t="s">
        <v>603</v>
      </c>
    </row>
    <row r="177" spans="6:6" x14ac:dyDescent="0.25">
      <c r="F177" s="50" t="s">
        <v>179</v>
      </c>
    </row>
    <row r="178" spans="6:6" x14ac:dyDescent="0.25">
      <c r="F178" s="50" t="s">
        <v>180</v>
      </c>
    </row>
    <row r="179" spans="6:6" x14ac:dyDescent="0.25">
      <c r="F179" s="50" t="s">
        <v>181</v>
      </c>
    </row>
    <row r="180" spans="6:6" x14ac:dyDescent="0.25">
      <c r="F180" s="50" t="s">
        <v>182</v>
      </c>
    </row>
    <row r="181" spans="6:6" x14ac:dyDescent="0.25">
      <c r="F181" s="50" t="s">
        <v>183</v>
      </c>
    </row>
    <row r="182" spans="6:6" x14ac:dyDescent="0.25">
      <c r="F182" s="50" t="s">
        <v>184</v>
      </c>
    </row>
    <row r="183" spans="6:6" x14ac:dyDescent="0.25">
      <c r="F183" s="50" t="s">
        <v>185</v>
      </c>
    </row>
    <row r="184" spans="6:6" x14ac:dyDescent="0.25">
      <c r="F184" s="50" t="s">
        <v>588</v>
      </c>
    </row>
    <row r="185" spans="6:6" x14ac:dyDescent="0.25">
      <c r="F185" s="50" t="s">
        <v>186</v>
      </c>
    </row>
    <row r="186" spans="6:6" x14ac:dyDescent="0.25">
      <c r="F186" s="50" t="s">
        <v>187</v>
      </c>
    </row>
    <row r="187" spans="6:6" x14ac:dyDescent="0.25">
      <c r="F187" s="50" t="s">
        <v>604</v>
      </c>
    </row>
    <row r="188" spans="6:6" x14ac:dyDescent="0.25">
      <c r="F188" s="50" t="s">
        <v>188</v>
      </c>
    </row>
    <row r="189" spans="6:6" x14ac:dyDescent="0.25">
      <c r="F189" s="50" t="s">
        <v>189</v>
      </c>
    </row>
    <row r="190" spans="6:6" x14ac:dyDescent="0.25">
      <c r="F190" s="50" t="s">
        <v>190</v>
      </c>
    </row>
    <row r="191" spans="6:6" x14ac:dyDescent="0.25">
      <c r="F191" s="50" t="s">
        <v>709</v>
      </c>
    </row>
    <row r="192" spans="6:6" x14ac:dyDescent="0.25">
      <c r="F192" s="50" t="s">
        <v>191</v>
      </c>
    </row>
    <row r="193" spans="6:6" x14ac:dyDescent="0.25">
      <c r="F193" s="50" t="s">
        <v>589</v>
      </c>
    </row>
    <row r="194" spans="6:6" x14ac:dyDescent="0.25">
      <c r="F194" s="50" t="s">
        <v>605</v>
      </c>
    </row>
    <row r="195" spans="6:6" x14ac:dyDescent="0.25">
      <c r="F195" s="50" t="s">
        <v>192</v>
      </c>
    </row>
    <row r="196" spans="6:6" x14ac:dyDescent="0.25">
      <c r="F196" s="50" t="s">
        <v>193</v>
      </c>
    </row>
    <row r="197" spans="6:6" x14ac:dyDescent="0.25">
      <c r="F197" s="50" t="s">
        <v>606</v>
      </c>
    </row>
    <row r="198" spans="6:6" x14ac:dyDescent="0.25">
      <c r="F198" s="50" t="s">
        <v>607</v>
      </c>
    </row>
    <row r="199" spans="6:6" x14ac:dyDescent="0.25">
      <c r="F199" s="50" t="s">
        <v>194</v>
      </c>
    </row>
    <row r="200" spans="6:6" x14ac:dyDescent="0.25">
      <c r="F200" s="50" t="s">
        <v>195</v>
      </c>
    </row>
    <row r="201" spans="6:6" x14ac:dyDescent="0.25">
      <c r="F201" s="50" t="s">
        <v>196</v>
      </c>
    </row>
    <row r="202" spans="6:6" x14ac:dyDescent="0.25">
      <c r="F202" s="50" t="s">
        <v>197</v>
      </c>
    </row>
    <row r="203" spans="6:6" x14ac:dyDescent="0.25">
      <c r="F203" s="50" t="s">
        <v>590</v>
      </c>
    </row>
    <row r="204" spans="6:6" x14ac:dyDescent="0.25">
      <c r="F204" s="50" t="s">
        <v>198</v>
      </c>
    </row>
    <row r="205" spans="6:6" x14ac:dyDescent="0.25">
      <c r="F205" s="50" t="s">
        <v>199</v>
      </c>
    </row>
    <row r="206" spans="6:6" x14ac:dyDescent="0.25">
      <c r="F206" s="50" t="s">
        <v>200</v>
      </c>
    </row>
    <row r="207" spans="6:6" x14ac:dyDescent="0.25">
      <c r="F207" s="50" t="s">
        <v>201</v>
      </c>
    </row>
    <row r="208" spans="6:6" x14ac:dyDescent="0.25">
      <c r="F208" s="50" t="s">
        <v>202</v>
      </c>
    </row>
    <row r="209" spans="6:6" x14ac:dyDescent="0.25">
      <c r="F209" s="50" t="s">
        <v>562</v>
      </c>
    </row>
    <row r="210" spans="6:6" x14ac:dyDescent="0.25">
      <c r="F210" s="50" t="s">
        <v>608</v>
      </c>
    </row>
    <row r="211" spans="6:6" x14ac:dyDescent="0.25">
      <c r="F211" s="50" t="s">
        <v>203</v>
      </c>
    </row>
    <row r="212" spans="6:6" x14ac:dyDescent="0.25">
      <c r="F212" s="50" t="s">
        <v>204</v>
      </c>
    </row>
    <row r="213" spans="6:6" x14ac:dyDescent="0.25">
      <c r="F213" s="50" t="s">
        <v>205</v>
      </c>
    </row>
    <row r="214" spans="6:6" x14ac:dyDescent="0.25">
      <c r="F214" s="50" t="s">
        <v>206</v>
      </c>
    </row>
    <row r="215" spans="6:6" x14ac:dyDescent="0.25">
      <c r="F215" s="50" t="s">
        <v>207</v>
      </c>
    </row>
    <row r="216" spans="6:6" x14ac:dyDescent="0.25">
      <c r="F216" s="50" t="s">
        <v>208</v>
      </c>
    </row>
    <row r="217" spans="6:6" x14ac:dyDescent="0.25">
      <c r="F217" s="50" t="s">
        <v>209</v>
      </c>
    </row>
    <row r="218" spans="6:6" x14ac:dyDescent="0.25">
      <c r="F218" s="50" t="s">
        <v>210</v>
      </c>
    </row>
    <row r="219" spans="6:6" x14ac:dyDescent="0.25">
      <c r="F219" s="50" t="s">
        <v>563</v>
      </c>
    </row>
    <row r="220" spans="6:6" x14ac:dyDescent="0.25">
      <c r="F220" s="50" t="s">
        <v>211</v>
      </c>
    </row>
    <row r="221" spans="6:6" x14ac:dyDescent="0.25">
      <c r="F221" s="50" t="s">
        <v>212</v>
      </c>
    </row>
    <row r="222" spans="6:6" x14ac:dyDescent="0.25">
      <c r="F222" s="50" t="s">
        <v>564</v>
      </c>
    </row>
    <row r="223" spans="6:6" x14ac:dyDescent="0.25">
      <c r="F223" s="50" t="s">
        <v>213</v>
      </c>
    </row>
    <row r="224" spans="6:6" x14ac:dyDescent="0.25">
      <c r="F224" s="50" t="s">
        <v>214</v>
      </c>
    </row>
    <row r="225" spans="6:6" x14ac:dyDescent="0.25">
      <c r="F225" s="50" t="s">
        <v>215</v>
      </c>
    </row>
    <row r="226" spans="6:6" x14ac:dyDescent="0.25">
      <c r="F226" s="50" t="s">
        <v>216</v>
      </c>
    </row>
    <row r="227" spans="6:6" x14ac:dyDescent="0.25">
      <c r="F227" s="50" t="s">
        <v>217</v>
      </c>
    </row>
    <row r="228" spans="6:6" x14ac:dyDescent="0.25">
      <c r="F228" s="50" t="s">
        <v>218</v>
      </c>
    </row>
    <row r="229" spans="6:6" x14ac:dyDescent="0.25">
      <c r="F229" s="50" t="s">
        <v>219</v>
      </c>
    </row>
    <row r="230" spans="6:6" x14ac:dyDescent="0.25">
      <c r="F230" s="50" t="s">
        <v>220</v>
      </c>
    </row>
    <row r="231" spans="6:6" x14ac:dyDescent="0.25">
      <c r="F231" s="50" t="s">
        <v>221</v>
      </c>
    </row>
    <row r="232" spans="6:6" x14ac:dyDescent="0.25">
      <c r="F232" s="50" t="s">
        <v>222</v>
      </c>
    </row>
    <row r="233" spans="6:6" x14ac:dyDescent="0.25">
      <c r="F233" s="50" t="s">
        <v>223</v>
      </c>
    </row>
    <row r="234" spans="6:6" x14ac:dyDescent="0.25">
      <c r="F234" s="50" t="s">
        <v>224</v>
      </c>
    </row>
    <row r="235" spans="6:6" x14ac:dyDescent="0.25">
      <c r="F235" s="50" t="s">
        <v>225</v>
      </c>
    </row>
    <row r="236" spans="6:6" x14ac:dyDescent="0.25">
      <c r="F236" s="50" t="s">
        <v>226</v>
      </c>
    </row>
    <row r="237" spans="6:6" x14ac:dyDescent="0.25">
      <c r="F237" s="50" t="s">
        <v>227</v>
      </c>
    </row>
    <row r="238" spans="6:6" x14ac:dyDescent="0.25">
      <c r="F238" s="50" t="s">
        <v>228</v>
      </c>
    </row>
    <row r="239" spans="6:6" x14ac:dyDescent="0.25">
      <c r="F239" s="50" t="s">
        <v>229</v>
      </c>
    </row>
    <row r="240" spans="6:6" x14ac:dyDescent="0.25">
      <c r="F240" s="50" t="s">
        <v>230</v>
      </c>
    </row>
    <row r="241" spans="6:6" x14ac:dyDescent="0.25">
      <c r="F241" s="50" t="s">
        <v>231</v>
      </c>
    </row>
    <row r="242" spans="6:6" x14ac:dyDescent="0.25">
      <c r="F242" s="50" t="s">
        <v>591</v>
      </c>
    </row>
    <row r="243" spans="6:6" x14ac:dyDescent="0.25">
      <c r="F243" s="50" t="s">
        <v>232</v>
      </c>
    </row>
    <row r="244" spans="6:6" x14ac:dyDescent="0.25">
      <c r="F244" s="50" t="s">
        <v>233</v>
      </c>
    </row>
    <row r="245" spans="6:6" x14ac:dyDescent="0.25">
      <c r="F245" s="50" t="s">
        <v>234</v>
      </c>
    </row>
    <row r="246" spans="6:6" x14ac:dyDescent="0.25">
      <c r="F246" s="50" t="s">
        <v>235</v>
      </c>
    </row>
    <row r="247" spans="6:6" x14ac:dyDescent="0.25">
      <c r="F247" s="50" t="s">
        <v>236</v>
      </c>
    </row>
    <row r="248" spans="6:6" x14ac:dyDescent="0.25">
      <c r="F248" s="50" t="s">
        <v>237</v>
      </c>
    </row>
    <row r="249" spans="6:6" x14ac:dyDescent="0.25">
      <c r="F249" s="50" t="s">
        <v>565</v>
      </c>
    </row>
    <row r="250" spans="6:6" x14ac:dyDescent="0.25">
      <c r="F250" s="50" t="s">
        <v>238</v>
      </c>
    </row>
    <row r="251" spans="6:6" x14ac:dyDescent="0.25">
      <c r="F251" s="50" t="s">
        <v>239</v>
      </c>
    </row>
    <row r="252" spans="6:6" x14ac:dyDescent="0.25">
      <c r="F252" s="50" t="s">
        <v>240</v>
      </c>
    </row>
    <row r="253" spans="6:6" x14ac:dyDescent="0.25">
      <c r="F253" s="50" t="s">
        <v>241</v>
      </c>
    </row>
    <row r="254" spans="6:6" x14ac:dyDescent="0.25">
      <c r="F254" s="50" t="s">
        <v>242</v>
      </c>
    </row>
    <row r="255" spans="6:6" x14ac:dyDescent="0.25">
      <c r="F255" s="50" t="s">
        <v>592</v>
      </c>
    </row>
    <row r="256" spans="6:6" x14ac:dyDescent="0.25">
      <c r="F256" s="50" t="s">
        <v>243</v>
      </c>
    </row>
    <row r="257" spans="6:6" x14ac:dyDescent="0.25">
      <c r="F257" s="50" t="s">
        <v>244</v>
      </c>
    </row>
    <row r="258" spans="6:6" x14ac:dyDescent="0.25">
      <c r="F258" s="50" t="s">
        <v>245</v>
      </c>
    </row>
    <row r="259" spans="6:6" x14ac:dyDescent="0.25">
      <c r="F259" s="50" t="s">
        <v>246</v>
      </c>
    </row>
    <row r="260" spans="6:6" x14ac:dyDescent="0.25">
      <c r="F260" s="50" t="s">
        <v>247</v>
      </c>
    </row>
    <row r="261" spans="6:6" x14ac:dyDescent="0.25">
      <c r="F261" s="50" t="s">
        <v>248</v>
      </c>
    </row>
    <row r="262" spans="6:6" x14ac:dyDescent="0.25">
      <c r="F262" s="50" t="s">
        <v>249</v>
      </c>
    </row>
    <row r="263" spans="6:6" x14ac:dyDescent="0.25">
      <c r="F263" s="50" t="s">
        <v>250</v>
      </c>
    </row>
    <row r="264" spans="6:6" x14ac:dyDescent="0.25">
      <c r="F264" s="50" t="s">
        <v>251</v>
      </c>
    </row>
    <row r="265" spans="6:6" x14ac:dyDescent="0.25">
      <c r="F265" s="50" t="s">
        <v>252</v>
      </c>
    </row>
    <row r="266" spans="6:6" x14ac:dyDescent="0.25">
      <c r="F266" s="50" t="s">
        <v>710</v>
      </c>
    </row>
    <row r="267" spans="6:6" x14ac:dyDescent="0.25">
      <c r="F267" s="50" t="s">
        <v>253</v>
      </c>
    </row>
    <row r="268" spans="6:6" x14ac:dyDescent="0.25">
      <c r="F268" s="50" t="s">
        <v>254</v>
      </c>
    </row>
    <row r="269" spans="6:6" x14ac:dyDescent="0.25">
      <c r="F269" s="50" t="s">
        <v>255</v>
      </c>
    </row>
    <row r="270" spans="6:6" x14ac:dyDescent="0.25">
      <c r="F270" s="50" t="s">
        <v>256</v>
      </c>
    </row>
    <row r="271" spans="6:6" x14ac:dyDescent="0.25">
      <c r="F271" s="50" t="s">
        <v>257</v>
      </c>
    </row>
    <row r="272" spans="6:6" x14ac:dyDescent="0.25">
      <c r="F272" s="50" t="s">
        <v>258</v>
      </c>
    </row>
    <row r="273" spans="6:6" x14ac:dyDescent="0.25">
      <c r="F273" s="50" t="s">
        <v>259</v>
      </c>
    </row>
    <row r="274" spans="6:6" x14ac:dyDescent="0.25">
      <c r="F274" s="50" t="s">
        <v>260</v>
      </c>
    </row>
    <row r="275" spans="6:6" x14ac:dyDescent="0.25">
      <c r="F275" s="50" t="s">
        <v>261</v>
      </c>
    </row>
    <row r="276" spans="6:6" x14ac:dyDescent="0.25">
      <c r="F276" s="50" t="s">
        <v>262</v>
      </c>
    </row>
    <row r="277" spans="6:6" x14ac:dyDescent="0.25">
      <c r="F277" s="50" t="s">
        <v>263</v>
      </c>
    </row>
    <row r="278" spans="6:6" x14ac:dyDescent="0.25">
      <c r="F278" s="50" t="s">
        <v>264</v>
      </c>
    </row>
    <row r="279" spans="6:6" x14ac:dyDescent="0.25">
      <c r="F279" s="50" t="s">
        <v>265</v>
      </c>
    </row>
    <row r="280" spans="6:6" x14ac:dyDescent="0.25">
      <c r="F280" s="50" t="s">
        <v>266</v>
      </c>
    </row>
    <row r="281" spans="6:6" x14ac:dyDescent="0.25">
      <c r="F281" s="50" t="s">
        <v>267</v>
      </c>
    </row>
    <row r="282" spans="6:6" x14ac:dyDescent="0.25">
      <c r="F282" s="50" t="s">
        <v>268</v>
      </c>
    </row>
    <row r="283" spans="6:6" x14ac:dyDescent="0.25">
      <c r="F283" s="50" t="s">
        <v>269</v>
      </c>
    </row>
    <row r="284" spans="6:6" x14ac:dyDescent="0.25">
      <c r="F284" s="50" t="s">
        <v>566</v>
      </c>
    </row>
    <row r="285" spans="6:6" x14ac:dyDescent="0.25">
      <c r="F285" s="50" t="s">
        <v>270</v>
      </c>
    </row>
    <row r="286" spans="6:6" x14ac:dyDescent="0.25">
      <c r="F286" s="50" t="s">
        <v>567</v>
      </c>
    </row>
    <row r="287" spans="6:6" x14ac:dyDescent="0.25">
      <c r="F287" s="50" t="s">
        <v>271</v>
      </c>
    </row>
    <row r="288" spans="6:6" x14ac:dyDescent="0.25">
      <c r="F288" s="50" t="s">
        <v>272</v>
      </c>
    </row>
    <row r="289" spans="6:6" x14ac:dyDescent="0.25">
      <c r="F289" s="50" t="s">
        <v>273</v>
      </c>
    </row>
    <row r="290" spans="6:6" x14ac:dyDescent="0.25">
      <c r="F290" s="50" t="s">
        <v>274</v>
      </c>
    </row>
    <row r="291" spans="6:6" x14ac:dyDescent="0.25">
      <c r="F291" s="50" t="s">
        <v>275</v>
      </c>
    </row>
    <row r="292" spans="6:6" x14ac:dyDescent="0.25">
      <c r="F292" s="50" t="s">
        <v>276</v>
      </c>
    </row>
    <row r="293" spans="6:6" x14ac:dyDescent="0.25">
      <c r="F293" s="50" t="s">
        <v>277</v>
      </c>
    </row>
    <row r="294" spans="6:6" x14ac:dyDescent="0.25">
      <c r="F294" s="50" t="s">
        <v>278</v>
      </c>
    </row>
    <row r="295" spans="6:6" x14ac:dyDescent="0.25">
      <c r="F295" s="50" t="s">
        <v>279</v>
      </c>
    </row>
    <row r="296" spans="6:6" x14ac:dyDescent="0.25">
      <c r="F296" s="50" t="s">
        <v>280</v>
      </c>
    </row>
    <row r="297" spans="6:6" x14ac:dyDescent="0.25">
      <c r="F297" s="50" t="s">
        <v>281</v>
      </c>
    </row>
    <row r="298" spans="6:6" x14ac:dyDescent="0.25">
      <c r="F298" s="50" t="s">
        <v>282</v>
      </c>
    </row>
    <row r="299" spans="6:6" x14ac:dyDescent="0.25">
      <c r="F299" s="50" t="s">
        <v>283</v>
      </c>
    </row>
    <row r="300" spans="6:6" x14ac:dyDescent="0.25">
      <c r="F300" s="50" t="s">
        <v>284</v>
      </c>
    </row>
    <row r="301" spans="6:6" x14ac:dyDescent="0.25">
      <c r="F301" s="50" t="s">
        <v>285</v>
      </c>
    </row>
    <row r="302" spans="6:6" x14ac:dyDescent="0.25">
      <c r="F302" s="50" t="s">
        <v>286</v>
      </c>
    </row>
    <row r="303" spans="6:6" x14ac:dyDescent="0.25">
      <c r="F303" s="50" t="s">
        <v>287</v>
      </c>
    </row>
    <row r="304" spans="6:6" x14ac:dyDescent="0.25">
      <c r="F304" s="50" t="s">
        <v>288</v>
      </c>
    </row>
    <row r="305" spans="6:6" x14ac:dyDescent="0.25">
      <c r="F305" s="50" t="s">
        <v>289</v>
      </c>
    </row>
    <row r="306" spans="6:6" x14ac:dyDescent="0.25">
      <c r="F306" s="50" t="s">
        <v>290</v>
      </c>
    </row>
    <row r="307" spans="6:6" x14ac:dyDescent="0.25">
      <c r="F307" s="50" t="s">
        <v>291</v>
      </c>
    </row>
    <row r="308" spans="6:6" x14ac:dyDescent="0.25">
      <c r="F308" s="50" t="s">
        <v>568</v>
      </c>
    </row>
    <row r="309" spans="6:6" x14ac:dyDescent="0.25">
      <c r="F309" s="50" t="s">
        <v>292</v>
      </c>
    </row>
    <row r="310" spans="6:6" x14ac:dyDescent="0.25">
      <c r="F310" s="50" t="s">
        <v>293</v>
      </c>
    </row>
    <row r="311" spans="6:6" x14ac:dyDescent="0.25">
      <c r="F311" s="50" t="s">
        <v>294</v>
      </c>
    </row>
    <row r="312" spans="6:6" x14ac:dyDescent="0.25">
      <c r="F312" s="50" t="s">
        <v>295</v>
      </c>
    </row>
    <row r="313" spans="6:6" x14ac:dyDescent="0.25">
      <c r="F313" s="50" t="s">
        <v>296</v>
      </c>
    </row>
    <row r="314" spans="6:6" x14ac:dyDescent="0.25">
      <c r="F314" s="50" t="s">
        <v>297</v>
      </c>
    </row>
    <row r="315" spans="6:6" x14ac:dyDescent="0.25">
      <c r="F315" s="50" t="s">
        <v>298</v>
      </c>
    </row>
    <row r="316" spans="6:6" x14ac:dyDescent="0.25">
      <c r="F316" s="50" t="s">
        <v>299</v>
      </c>
    </row>
    <row r="317" spans="6:6" x14ac:dyDescent="0.25">
      <c r="F317" s="50" t="s">
        <v>300</v>
      </c>
    </row>
    <row r="318" spans="6:6" x14ac:dyDescent="0.25">
      <c r="F318" s="50" t="s">
        <v>301</v>
      </c>
    </row>
    <row r="319" spans="6:6" x14ac:dyDescent="0.25">
      <c r="F319" s="50" t="s">
        <v>302</v>
      </c>
    </row>
    <row r="320" spans="6:6" x14ac:dyDescent="0.25">
      <c r="F320" s="50" t="s">
        <v>303</v>
      </c>
    </row>
    <row r="321" spans="6:6" x14ac:dyDescent="0.25">
      <c r="F321" s="50" t="s">
        <v>304</v>
      </c>
    </row>
    <row r="322" spans="6:6" x14ac:dyDescent="0.25">
      <c r="F322" s="50" t="s">
        <v>305</v>
      </c>
    </row>
    <row r="323" spans="6:6" x14ac:dyDescent="0.25">
      <c r="F323" s="50" t="s">
        <v>306</v>
      </c>
    </row>
    <row r="324" spans="6:6" x14ac:dyDescent="0.25">
      <c r="F324" s="50" t="s">
        <v>307</v>
      </c>
    </row>
    <row r="325" spans="6:6" x14ac:dyDescent="0.25">
      <c r="F325" s="50" t="s">
        <v>308</v>
      </c>
    </row>
    <row r="326" spans="6:6" x14ac:dyDescent="0.25">
      <c r="F326" s="50" t="s">
        <v>309</v>
      </c>
    </row>
    <row r="327" spans="6:6" x14ac:dyDescent="0.25">
      <c r="F327" s="50" t="s">
        <v>310</v>
      </c>
    </row>
    <row r="328" spans="6:6" x14ac:dyDescent="0.25">
      <c r="F328" s="50" t="s">
        <v>311</v>
      </c>
    </row>
    <row r="329" spans="6:6" x14ac:dyDescent="0.25">
      <c r="F329" s="50" t="s">
        <v>312</v>
      </c>
    </row>
    <row r="330" spans="6:6" x14ac:dyDescent="0.25">
      <c r="F330" s="50" t="s">
        <v>569</v>
      </c>
    </row>
    <row r="331" spans="6:6" x14ac:dyDescent="0.25">
      <c r="F331" s="50" t="s">
        <v>313</v>
      </c>
    </row>
    <row r="332" spans="6:6" x14ac:dyDescent="0.25">
      <c r="F332" s="50" t="s">
        <v>314</v>
      </c>
    </row>
    <row r="333" spans="6:6" x14ac:dyDescent="0.25">
      <c r="F333" s="50" t="s">
        <v>315</v>
      </c>
    </row>
    <row r="334" spans="6:6" x14ac:dyDescent="0.25">
      <c r="F334" s="50" t="s">
        <v>316</v>
      </c>
    </row>
    <row r="335" spans="6:6" x14ac:dyDescent="0.25">
      <c r="F335" s="50" t="s">
        <v>317</v>
      </c>
    </row>
    <row r="336" spans="6:6" x14ac:dyDescent="0.25">
      <c r="F336" s="50" t="s">
        <v>318</v>
      </c>
    </row>
    <row r="337" spans="6:6" x14ac:dyDescent="0.25">
      <c r="F337" s="50" t="s">
        <v>319</v>
      </c>
    </row>
    <row r="338" spans="6:6" x14ac:dyDescent="0.25">
      <c r="F338" s="50" t="s">
        <v>320</v>
      </c>
    </row>
    <row r="339" spans="6:6" x14ac:dyDescent="0.25">
      <c r="F339" s="50" t="s">
        <v>321</v>
      </c>
    </row>
    <row r="340" spans="6:6" x14ac:dyDescent="0.25">
      <c r="F340" s="50" t="s">
        <v>570</v>
      </c>
    </row>
    <row r="341" spans="6:6" x14ac:dyDescent="0.25">
      <c r="F341" s="50" t="s">
        <v>322</v>
      </c>
    </row>
    <row r="342" spans="6:6" x14ac:dyDescent="0.25">
      <c r="F342" s="50" t="s">
        <v>323</v>
      </c>
    </row>
    <row r="343" spans="6:6" x14ac:dyDescent="0.25">
      <c r="F343" s="50" t="s">
        <v>324</v>
      </c>
    </row>
    <row r="344" spans="6:6" x14ac:dyDescent="0.25">
      <c r="F344" s="50" t="s">
        <v>325</v>
      </c>
    </row>
    <row r="345" spans="6:6" x14ac:dyDescent="0.25">
      <c r="F345" s="50" t="s">
        <v>326</v>
      </c>
    </row>
    <row r="346" spans="6:6" x14ac:dyDescent="0.25">
      <c r="F346" s="50" t="s">
        <v>327</v>
      </c>
    </row>
    <row r="347" spans="6:6" x14ac:dyDescent="0.25">
      <c r="F347" s="50" t="s">
        <v>328</v>
      </c>
    </row>
    <row r="348" spans="6:6" x14ac:dyDescent="0.25">
      <c r="F348" s="50" t="s">
        <v>329</v>
      </c>
    </row>
    <row r="349" spans="6:6" x14ac:dyDescent="0.25">
      <c r="F349" s="50" t="s">
        <v>330</v>
      </c>
    </row>
    <row r="350" spans="6:6" x14ac:dyDescent="0.25">
      <c r="F350" s="50" t="s">
        <v>331</v>
      </c>
    </row>
    <row r="351" spans="6:6" x14ac:dyDescent="0.25">
      <c r="F351" s="50" t="s">
        <v>332</v>
      </c>
    </row>
    <row r="352" spans="6:6" x14ac:dyDescent="0.25">
      <c r="F352" s="50" t="s">
        <v>333</v>
      </c>
    </row>
    <row r="353" spans="6:6" x14ac:dyDescent="0.25">
      <c r="F353" s="50" t="s">
        <v>334</v>
      </c>
    </row>
    <row r="354" spans="6:6" x14ac:dyDescent="0.25">
      <c r="F354" s="50" t="s">
        <v>335</v>
      </c>
    </row>
    <row r="355" spans="6:6" x14ac:dyDescent="0.25">
      <c r="F355" s="50" t="s">
        <v>336</v>
      </c>
    </row>
    <row r="356" spans="6:6" x14ac:dyDescent="0.25">
      <c r="F356" s="50" t="s">
        <v>337</v>
      </c>
    </row>
    <row r="357" spans="6:6" x14ac:dyDescent="0.25">
      <c r="F357" s="50" t="s">
        <v>338</v>
      </c>
    </row>
    <row r="358" spans="6:6" x14ac:dyDescent="0.25">
      <c r="F358" s="50" t="s">
        <v>339</v>
      </c>
    </row>
    <row r="359" spans="6:6" x14ac:dyDescent="0.25">
      <c r="F359" s="50" t="s">
        <v>340</v>
      </c>
    </row>
    <row r="360" spans="6:6" x14ac:dyDescent="0.25">
      <c r="F360" s="50" t="s">
        <v>341</v>
      </c>
    </row>
    <row r="361" spans="6:6" x14ac:dyDescent="0.25">
      <c r="F361" s="50" t="s">
        <v>342</v>
      </c>
    </row>
    <row r="362" spans="6:6" x14ac:dyDescent="0.25">
      <c r="F362" s="50" t="s">
        <v>343</v>
      </c>
    </row>
    <row r="363" spans="6:6" x14ac:dyDescent="0.25">
      <c r="F363" s="50" t="s">
        <v>344</v>
      </c>
    </row>
    <row r="364" spans="6:6" x14ac:dyDescent="0.25">
      <c r="F364" s="50" t="s">
        <v>345</v>
      </c>
    </row>
    <row r="365" spans="6:6" x14ac:dyDescent="0.25">
      <c r="F365" s="50" t="s">
        <v>346</v>
      </c>
    </row>
    <row r="366" spans="6:6" x14ac:dyDescent="0.25">
      <c r="F366" s="50" t="s">
        <v>347</v>
      </c>
    </row>
    <row r="367" spans="6:6" x14ac:dyDescent="0.25">
      <c r="F367" s="50" t="s">
        <v>348</v>
      </c>
    </row>
    <row r="368" spans="6:6" x14ac:dyDescent="0.25">
      <c r="F368" s="50" t="s">
        <v>349</v>
      </c>
    </row>
    <row r="369" spans="6:6" x14ac:dyDescent="0.25">
      <c r="F369" s="50" t="s">
        <v>350</v>
      </c>
    </row>
    <row r="370" spans="6:6" x14ac:dyDescent="0.25">
      <c r="F370" s="50" t="s">
        <v>351</v>
      </c>
    </row>
    <row r="371" spans="6:6" x14ac:dyDescent="0.25">
      <c r="F371" s="50" t="s">
        <v>352</v>
      </c>
    </row>
    <row r="372" spans="6:6" x14ac:dyDescent="0.25">
      <c r="F372" s="50" t="s">
        <v>353</v>
      </c>
    </row>
    <row r="373" spans="6:6" x14ac:dyDescent="0.25">
      <c r="F373" s="50" t="s">
        <v>354</v>
      </c>
    </row>
    <row r="374" spans="6:6" x14ac:dyDescent="0.25">
      <c r="F374" s="50" t="s">
        <v>355</v>
      </c>
    </row>
    <row r="375" spans="6:6" x14ac:dyDescent="0.25">
      <c r="F375" s="50" t="s">
        <v>356</v>
      </c>
    </row>
    <row r="376" spans="6:6" x14ac:dyDescent="0.25">
      <c r="F376" s="50" t="s">
        <v>357</v>
      </c>
    </row>
    <row r="377" spans="6:6" x14ac:dyDescent="0.25">
      <c r="F377" s="50" t="s">
        <v>358</v>
      </c>
    </row>
    <row r="378" spans="6:6" x14ac:dyDescent="0.25">
      <c r="F378" s="50" t="s">
        <v>359</v>
      </c>
    </row>
    <row r="379" spans="6:6" x14ac:dyDescent="0.25">
      <c r="F379" s="50" t="s">
        <v>360</v>
      </c>
    </row>
    <row r="380" spans="6:6" x14ac:dyDescent="0.25">
      <c r="F380" s="50" t="s">
        <v>361</v>
      </c>
    </row>
    <row r="381" spans="6:6" x14ac:dyDescent="0.25">
      <c r="F381" s="50" t="s">
        <v>362</v>
      </c>
    </row>
    <row r="382" spans="6:6" x14ac:dyDescent="0.25">
      <c r="F382" s="50" t="s">
        <v>363</v>
      </c>
    </row>
    <row r="383" spans="6:6" x14ac:dyDescent="0.25">
      <c r="F383" s="50" t="s">
        <v>364</v>
      </c>
    </row>
    <row r="384" spans="6:6" x14ac:dyDescent="0.25">
      <c r="F384" s="50" t="s">
        <v>365</v>
      </c>
    </row>
    <row r="385" spans="6:6" x14ac:dyDescent="0.25">
      <c r="F385" s="50" t="s">
        <v>366</v>
      </c>
    </row>
    <row r="386" spans="6:6" x14ac:dyDescent="0.25">
      <c r="F386" s="50" t="s">
        <v>367</v>
      </c>
    </row>
    <row r="387" spans="6:6" x14ac:dyDescent="0.25">
      <c r="F387" s="50" t="s">
        <v>368</v>
      </c>
    </row>
    <row r="388" spans="6:6" x14ac:dyDescent="0.25">
      <c r="F388" s="50" t="s">
        <v>369</v>
      </c>
    </row>
    <row r="389" spans="6:6" x14ac:dyDescent="0.25">
      <c r="F389" s="50" t="s">
        <v>370</v>
      </c>
    </row>
    <row r="390" spans="6:6" x14ac:dyDescent="0.25">
      <c r="F390" s="50" t="s">
        <v>593</v>
      </c>
    </row>
    <row r="391" spans="6:6" x14ac:dyDescent="0.25">
      <c r="F391" s="50" t="s">
        <v>371</v>
      </c>
    </row>
    <row r="392" spans="6:6" x14ac:dyDescent="0.25">
      <c r="F392" s="50" t="s">
        <v>372</v>
      </c>
    </row>
    <row r="393" spans="6:6" x14ac:dyDescent="0.25">
      <c r="F393" s="50" t="s">
        <v>373</v>
      </c>
    </row>
    <row r="394" spans="6:6" x14ac:dyDescent="0.25">
      <c r="F394" s="50" t="s">
        <v>374</v>
      </c>
    </row>
    <row r="395" spans="6:6" x14ac:dyDescent="0.25">
      <c r="F395" s="50" t="s">
        <v>594</v>
      </c>
    </row>
    <row r="396" spans="6:6" x14ac:dyDescent="0.25">
      <c r="F396" s="50" t="s">
        <v>375</v>
      </c>
    </row>
    <row r="397" spans="6:6" x14ac:dyDescent="0.25">
      <c r="F397" s="50" t="s">
        <v>376</v>
      </c>
    </row>
    <row r="398" spans="6:6" x14ac:dyDescent="0.25">
      <c r="F398" s="50" t="s">
        <v>377</v>
      </c>
    </row>
    <row r="399" spans="6:6" x14ac:dyDescent="0.25">
      <c r="F399" s="50" t="s">
        <v>378</v>
      </c>
    </row>
    <row r="400" spans="6:6" x14ac:dyDescent="0.25">
      <c r="F400" s="50" t="s">
        <v>379</v>
      </c>
    </row>
    <row r="401" spans="6:6" x14ac:dyDescent="0.25">
      <c r="F401" s="50" t="s">
        <v>571</v>
      </c>
    </row>
    <row r="402" spans="6:6" x14ac:dyDescent="0.25">
      <c r="F402" s="50" t="s">
        <v>380</v>
      </c>
    </row>
    <row r="403" spans="6:6" x14ac:dyDescent="0.25">
      <c r="F403" s="50" t="s">
        <v>381</v>
      </c>
    </row>
    <row r="404" spans="6:6" x14ac:dyDescent="0.25">
      <c r="F404" s="50" t="s">
        <v>382</v>
      </c>
    </row>
    <row r="405" spans="6:6" x14ac:dyDescent="0.25">
      <c r="F405" s="50" t="s">
        <v>383</v>
      </c>
    </row>
    <row r="406" spans="6:6" x14ac:dyDescent="0.25">
      <c r="F406" s="50" t="s">
        <v>384</v>
      </c>
    </row>
    <row r="407" spans="6:6" x14ac:dyDescent="0.25">
      <c r="F407" s="50" t="s">
        <v>385</v>
      </c>
    </row>
    <row r="408" spans="6:6" x14ac:dyDescent="0.25">
      <c r="F408" s="50" t="s">
        <v>386</v>
      </c>
    </row>
    <row r="409" spans="6:6" x14ac:dyDescent="0.25">
      <c r="F409" s="50" t="s">
        <v>387</v>
      </c>
    </row>
    <row r="410" spans="6:6" x14ac:dyDescent="0.25">
      <c r="F410" s="50" t="s">
        <v>388</v>
      </c>
    </row>
    <row r="411" spans="6:6" x14ac:dyDescent="0.25">
      <c r="F411" s="50" t="s">
        <v>389</v>
      </c>
    </row>
    <row r="412" spans="6:6" x14ac:dyDescent="0.25">
      <c r="F412" s="50"/>
    </row>
    <row r="413" spans="6:6" x14ac:dyDescent="0.25">
      <c r="F413" s="50"/>
    </row>
    <row r="414" spans="6:6" x14ac:dyDescent="0.25">
      <c r="F414" s="50"/>
    </row>
    <row r="415" spans="6:6" x14ac:dyDescent="0.25">
      <c r="F415" s="50"/>
    </row>
    <row r="416" spans="6:6" x14ac:dyDescent="0.25">
      <c r="F416" s="50"/>
    </row>
    <row r="417" spans="6:6" x14ac:dyDescent="0.25">
      <c r="F417" s="50"/>
    </row>
    <row r="418" spans="6:6" x14ac:dyDescent="0.25">
      <c r="F418" s="50"/>
    </row>
  </sheetData>
  <mergeCells count="3">
    <mergeCell ref="A1:C1"/>
    <mergeCell ref="A40:C42"/>
    <mergeCell ref="A44:E44"/>
  </mergeCells>
  <dataValidations count="4">
    <dataValidation type="list" allowBlank="1" showInputMessage="1" showErrorMessage="1" sqref="B39" xr:uid="{00000000-0002-0000-0100-000000000000}">
      <formula1>"(pick from list), accruals, cash"</formula1>
    </dataValidation>
    <dataValidation type="list" allowBlank="1" showInputMessage="1" showErrorMessage="1" sqref="B9:B10" xr:uid="{00000000-0002-0000-0100-000001000000}">
      <formula1>"(pick from list),-,Elected Mayor,London Assembly Member, Member of Parliament, Member of the Scottish Parliament, Welsh Senedd Member"</formula1>
    </dataValidation>
    <dataValidation type="list" allowBlank="1" showInputMessage="1" showErrorMessage="1" sqref="C24:C35" xr:uid="{DF803A9C-6598-4A98-AD49-826E67CAD754}">
      <formula1>"Yes,No,n/a,pick from list: Yes No or n/a"</formula1>
    </dataValidation>
    <dataValidation type="list" allowBlank="1" showInputMessage="1" showErrorMessage="1" sqref="B4" xr:uid="{00000000-0002-0000-0100-000003000000}">
      <formula1>$F$2:$F$415</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0"/>
  <sheetViews>
    <sheetView topLeftCell="A47" zoomScaleNormal="100" workbookViewId="0">
      <selection activeCell="M16" sqref="M16"/>
    </sheetView>
  </sheetViews>
  <sheetFormatPr defaultRowHeight="15" x14ac:dyDescent="0.25"/>
  <cols>
    <col min="1" max="1" width="50.7109375" style="47" customWidth="1"/>
    <col min="2" max="16384" width="9.140625" style="47"/>
  </cols>
  <sheetData>
    <row r="1" spans="1:3" s="43" customFormat="1" ht="18.75" x14ac:dyDescent="0.2">
      <c r="A1" s="123" t="s">
        <v>691</v>
      </c>
      <c r="B1" s="123"/>
      <c r="C1" s="123"/>
    </row>
    <row r="2" spans="1:3" s="43" customFormat="1" ht="18.75" x14ac:dyDescent="0.3">
      <c r="A2" s="124" t="str">
        <f>'Input Sheet 1'!B4 &amp; " Liberal Democrats " &amp; 'Input Sheet 1'!B2 &amp; " Accounts"</f>
        <v>(pick from list) Liberal Democrats 2023 Accounts</v>
      </c>
      <c r="B2" s="124"/>
      <c r="C2" s="124"/>
    </row>
    <row r="3" spans="1:3" ht="15.75" x14ac:dyDescent="0.25">
      <c r="A3" s="125" t="s">
        <v>611</v>
      </c>
      <c r="B3" s="125"/>
      <c r="C3" s="125"/>
    </row>
    <row r="5" spans="1:3" x14ac:dyDescent="0.25">
      <c r="A5" s="36" t="s">
        <v>390</v>
      </c>
      <c r="B5" s="62">
        <f>'Input Sheet 1'!B$2</f>
        <v>2023</v>
      </c>
      <c r="C5" s="62">
        <f>'Input Sheet 1'!B$3</f>
        <v>2022</v>
      </c>
    </row>
    <row r="6" spans="1:3" x14ac:dyDescent="0.25">
      <c r="A6" s="47" t="s">
        <v>391</v>
      </c>
      <c r="B6" s="63"/>
      <c r="C6" s="63"/>
    </row>
    <row r="8" spans="1:3" x14ac:dyDescent="0.25">
      <c r="A8" s="36" t="s">
        <v>393</v>
      </c>
      <c r="B8" s="62">
        <f>'Input Sheet 1'!B$2</f>
        <v>2023</v>
      </c>
      <c r="C8" s="62">
        <f>'Input Sheet 1'!B$3</f>
        <v>2022</v>
      </c>
    </row>
    <row r="9" spans="1:3" x14ac:dyDescent="0.25">
      <c r="A9" s="47" t="s">
        <v>692</v>
      </c>
      <c r="B9" s="63"/>
      <c r="C9" s="63"/>
    </row>
    <row r="10" spans="1:3" ht="15.75" thickBot="1" x14ac:dyDescent="0.3">
      <c r="A10" s="47" t="s">
        <v>693</v>
      </c>
      <c r="B10" s="63"/>
      <c r="C10" s="63"/>
    </row>
    <row r="11" spans="1:3" s="64" customFormat="1" ht="19.5" customHeight="1" x14ac:dyDescent="0.2">
      <c r="A11" s="64" t="s">
        <v>394</v>
      </c>
      <c r="B11" s="65">
        <f>SUM(B9:B10)</f>
        <v>0</v>
      </c>
      <c r="C11" s="65">
        <f>SUM(C9:C10)</f>
        <v>0</v>
      </c>
    </row>
    <row r="12" spans="1:3" x14ac:dyDescent="0.25">
      <c r="A12" s="121" t="s">
        <v>720</v>
      </c>
      <c r="B12" s="121"/>
      <c r="C12" s="121"/>
    </row>
    <row r="13" spans="1:3" x14ac:dyDescent="0.25">
      <c r="A13" s="121"/>
      <c r="B13" s="121"/>
      <c r="C13" s="121"/>
    </row>
    <row r="14" spans="1:3" ht="15" customHeight="1" x14ac:dyDescent="0.25">
      <c r="A14" s="126" t="s">
        <v>750</v>
      </c>
      <c r="B14" s="126"/>
      <c r="C14" s="126"/>
    </row>
    <row r="15" spans="1:3" x14ac:dyDescent="0.25">
      <c r="A15" s="126"/>
      <c r="B15" s="126"/>
      <c r="C15" s="126"/>
    </row>
    <row r="16" spans="1:3" x14ac:dyDescent="0.25">
      <c r="A16" s="126"/>
      <c r="B16" s="126"/>
      <c r="C16" s="126"/>
    </row>
    <row r="18" spans="1:5" x14ac:dyDescent="0.25">
      <c r="A18" s="36" t="s">
        <v>395</v>
      </c>
      <c r="B18" s="62">
        <f>'Input Sheet 1'!B$2</f>
        <v>2023</v>
      </c>
      <c r="C18" s="62">
        <f>'Input Sheet 1'!B$3</f>
        <v>2022</v>
      </c>
    </row>
    <row r="19" spans="1:5" x14ac:dyDescent="0.25">
      <c r="A19" s="47" t="s">
        <v>396</v>
      </c>
      <c r="B19" s="63"/>
      <c r="C19" s="63"/>
    </row>
    <row r="20" spans="1:5" x14ac:dyDescent="0.25">
      <c r="A20" s="127" t="s">
        <v>721</v>
      </c>
      <c r="B20" s="127"/>
      <c r="C20" s="127"/>
    </row>
    <row r="21" spans="1:5" ht="16.5" customHeight="1" x14ac:dyDescent="0.25">
      <c r="A21" s="127"/>
      <c r="B21" s="127"/>
      <c r="C21" s="127"/>
    </row>
    <row r="22" spans="1:5" x14ac:dyDescent="0.25">
      <c r="A22" s="36" t="s">
        <v>397</v>
      </c>
      <c r="B22" s="129">
        <f>'Input Sheet 1'!B$2</f>
        <v>2023</v>
      </c>
      <c r="C22" s="129"/>
      <c r="D22" s="129"/>
    </row>
    <row r="23" spans="1:5" x14ac:dyDescent="0.25">
      <c r="A23" s="127" t="s">
        <v>694</v>
      </c>
      <c r="B23" s="128"/>
      <c r="C23" s="128"/>
      <c r="D23" s="128"/>
      <c r="E23" s="47" t="s">
        <v>722</v>
      </c>
    </row>
    <row r="24" spans="1:5" x14ac:dyDescent="0.25">
      <c r="A24" s="127"/>
      <c r="B24" s="128"/>
      <c r="C24" s="128"/>
      <c r="D24" s="128"/>
    </row>
    <row r="26" spans="1:5" x14ac:dyDescent="0.25">
      <c r="A26" s="36" t="s">
        <v>398</v>
      </c>
      <c r="B26" s="62">
        <f>'Input Sheet 1'!B$2</f>
        <v>2023</v>
      </c>
      <c r="C26" s="62">
        <f>'Input Sheet 1'!B$3</f>
        <v>2022</v>
      </c>
    </row>
    <row r="27" spans="1:5" x14ac:dyDescent="0.25">
      <c r="A27" s="47" t="s">
        <v>399</v>
      </c>
      <c r="B27" s="63" t="s">
        <v>597</v>
      </c>
      <c r="C27" s="63"/>
    </row>
    <row r="28" spans="1:5" ht="15.75" thickBot="1" x14ac:dyDescent="0.3">
      <c r="A28" s="47" t="s">
        <v>400</v>
      </c>
      <c r="B28" s="63"/>
      <c r="C28" s="63"/>
    </row>
    <row r="29" spans="1:5" x14ac:dyDescent="0.25">
      <c r="A29" s="47" t="s">
        <v>401</v>
      </c>
      <c r="B29" s="66">
        <f>SUM(B27:B28)</f>
        <v>0</v>
      </c>
      <c r="C29" s="66">
        <f>SUM(C27:C28)</f>
        <v>0</v>
      </c>
    </row>
    <row r="31" spans="1:5" x14ac:dyDescent="0.25">
      <c r="A31" s="36" t="s">
        <v>402</v>
      </c>
      <c r="B31" s="62">
        <f>'Input Sheet 1'!B$2</f>
        <v>2023</v>
      </c>
      <c r="C31" s="62">
        <f>'Input Sheet 1'!B$3</f>
        <v>2022</v>
      </c>
    </row>
    <row r="32" spans="1:5" x14ac:dyDescent="0.25">
      <c r="A32" s="47" t="s">
        <v>695</v>
      </c>
      <c r="B32" s="63"/>
      <c r="C32" s="63"/>
    </row>
    <row r="33" spans="1:3" x14ac:dyDescent="0.25">
      <c r="A33" s="47" t="s">
        <v>572</v>
      </c>
      <c r="B33" s="63"/>
      <c r="C33" s="63"/>
    </row>
    <row r="34" spans="1:3" x14ac:dyDescent="0.25">
      <c r="A34" s="47" t="s">
        <v>573</v>
      </c>
      <c r="B34" s="63"/>
      <c r="C34" s="63"/>
    </row>
    <row r="35" spans="1:3" ht="15.75" thickBot="1" x14ac:dyDescent="0.3">
      <c r="A35" s="47" t="s">
        <v>403</v>
      </c>
      <c r="B35" s="63"/>
      <c r="C35" s="63"/>
    </row>
    <row r="36" spans="1:3" x14ac:dyDescent="0.25">
      <c r="B36" s="66">
        <f>SUM(B32:B35)</f>
        <v>0</v>
      </c>
      <c r="C36" s="66">
        <f>SUM(C32:C35)</f>
        <v>0</v>
      </c>
    </row>
    <row r="38" spans="1:3" x14ac:dyDescent="0.25">
      <c r="A38" s="36" t="s">
        <v>646</v>
      </c>
      <c r="B38" s="62">
        <f>'Input Sheet 1'!B$2</f>
        <v>2023</v>
      </c>
      <c r="C38" s="62">
        <f>'Input Sheet 1'!B$3</f>
        <v>2022</v>
      </c>
    </row>
    <row r="39" spans="1:3" x14ac:dyDescent="0.25">
      <c r="A39" s="47" t="s">
        <v>547</v>
      </c>
      <c r="B39" s="63"/>
      <c r="C39" s="63"/>
    </row>
    <row r="40" spans="1:3" ht="15.75" thickBot="1" x14ac:dyDescent="0.3">
      <c r="A40" s="47" t="s">
        <v>548</v>
      </c>
      <c r="B40" s="63"/>
      <c r="C40" s="63"/>
    </row>
    <row r="41" spans="1:3" x14ac:dyDescent="0.25">
      <c r="B41" s="66">
        <f>SUM(B39:B40)</f>
        <v>0</v>
      </c>
      <c r="C41" s="66">
        <f>SUM(C39:C40)</f>
        <v>0</v>
      </c>
    </row>
    <row r="42" spans="1:3" ht="15" customHeight="1" x14ac:dyDescent="0.25">
      <c r="A42" s="121" t="s">
        <v>723</v>
      </c>
      <c r="B42" s="121"/>
      <c r="C42" s="121"/>
    </row>
    <row r="43" spans="1:3" x14ac:dyDescent="0.25">
      <c r="A43" s="121"/>
      <c r="B43" s="121"/>
      <c r="C43" s="121"/>
    </row>
    <row r="44" spans="1:3" x14ac:dyDescent="0.25">
      <c r="A44" s="121"/>
      <c r="B44" s="121"/>
      <c r="C44" s="121"/>
    </row>
    <row r="45" spans="1:3" x14ac:dyDescent="0.25">
      <c r="A45" s="121"/>
      <c r="B45" s="121"/>
      <c r="C45" s="121"/>
    </row>
    <row r="47" spans="1:3" x14ac:dyDescent="0.25">
      <c r="A47" s="36" t="s">
        <v>404</v>
      </c>
      <c r="B47" s="62">
        <f>'Input Sheet 1'!B$2</f>
        <v>2023</v>
      </c>
      <c r="C47" s="62">
        <f>'Input Sheet 1'!B$3</f>
        <v>2022</v>
      </c>
    </row>
    <row r="48" spans="1:3" x14ac:dyDescent="0.25">
      <c r="A48" s="67" t="s">
        <v>405</v>
      </c>
      <c r="B48" s="63"/>
      <c r="C48" s="63"/>
    </row>
    <row r="49" spans="1:3" x14ac:dyDescent="0.25">
      <c r="A49" s="67" t="s">
        <v>406</v>
      </c>
      <c r="B49" s="63"/>
      <c r="C49" s="63"/>
    </row>
    <row r="50" spans="1:3" x14ac:dyDescent="0.25">
      <c r="A50" s="67" t="s">
        <v>407</v>
      </c>
      <c r="B50" s="63"/>
      <c r="C50" s="63"/>
    </row>
    <row r="51" spans="1:3" ht="15.75" thickBot="1" x14ac:dyDescent="0.3">
      <c r="A51" s="67" t="s">
        <v>408</v>
      </c>
      <c r="B51" s="63"/>
      <c r="C51" s="63"/>
    </row>
    <row r="52" spans="1:3" x14ac:dyDescent="0.25">
      <c r="A52" s="47" t="s">
        <v>409</v>
      </c>
      <c r="B52" s="66">
        <f>SUM(B48:B51)</f>
        <v>0</v>
      </c>
      <c r="C52" s="66">
        <f>SUM(C48:C51)</f>
        <v>0</v>
      </c>
    </row>
    <row r="53" spans="1:3" ht="15.75" thickBot="1" x14ac:dyDescent="0.3"/>
    <row r="54" spans="1:3" ht="15.75" thickBot="1" x14ac:dyDescent="0.3">
      <c r="A54" s="68" t="s">
        <v>696</v>
      </c>
      <c r="B54" s="69">
        <f>-SUM('Trial Balance'!B9:B16)--'Trial Balance'!B11</f>
        <v>0</v>
      </c>
      <c r="C54" s="70">
        <f>-SUM('Trial Balance'!C9:C16)--'Trial Balance'!C11</f>
        <v>0</v>
      </c>
    </row>
    <row r="56" spans="1:3" x14ac:dyDescent="0.25">
      <c r="A56" s="36" t="s">
        <v>697</v>
      </c>
      <c r="B56" s="62">
        <f>'Input Sheet 1'!B$2</f>
        <v>2023</v>
      </c>
      <c r="C56" s="62">
        <f>'Input Sheet 1'!B$3</f>
        <v>2022</v>
      </c>
    </row>
    <row r="57" spans="1:3" x14ac:dyDescent="0.25">
      <c r="A57" s="71" t="s">
        <v>410</v>
      </c>
      <c r="B57" s="72"/>
      <c r="C57" s="72"/>
    </row>
    <row r="58" spans="1:3" x14ac:dyDescent="0.25">
      <c r="A58" s="45">
        <f>'Input Sheet 1'!B24</f>
        <v>0</v>
      </c>
      <c r="B58" s="63"/>
      <c r="C58" s="63"/>
    </row>
    <row r="59" spans="1:3" x14ac:dyDescent="0.25">
      <c r="A59" s="45">
        <f>'Input Sheet 1'!B25</f>
        <v>0</v>
      </c>
      <c r="B59" s="63"/>
      <c r="C59" s="63"/>
    </row>
    <row r="60" spans="1:3" x14ac:dyDescent="0.25">
      <c r="A60" s="45">
        <f>'Input Sheet 1'!B26</f>
        <v>0</v>
      </c>
      <c r="B60" s="63"/>
      <c r="C60" s="63"/>
    </row>
    <row r="61" spans="1:3" x14ac:dyDescent="0.25">
      <c r="A61" s="45">
        <f>'Input Sheet 1'!B27</f>
        <v>0</v>
      </c>
      <c r="B61" s="63"/>
      <c r="C61" s="63"/>
    </row>
    <row r="62" spans="1:3" x14ac:dyDescent="0.25">
      <c r="A62" s="45">
        <f>'Input Sheet 1'!B28</f>
        <v>0</v>
      </c>
      <c r="B62" s="63"/>
      <c r="C62" s="63"/>
    </row>
    <row r="63" spans="1:3" x14ac:dyDescent="0.25">
      <c r="A63" s="45">
        <f>'Input Sheet 1'!B29</f>
        <v>0</v>
      </c>
      <c r="B63" s="63"/>
      <c r="C63" s="63"/>
    </row>
    <row r="64" spans="1:3" x14ac:dyDescent="0.25">
      <c r="A64" s="45">
        <f>'Input Sheet 1'!B30</f>
        <v>0</v>
      </c>
      <c r="B64" s="63"/>
      <c r="C64" s="63"/>
    </row>
    <row r="65" spans="1:3" x14ac:dyDescent="0.25">
      <c r="A65" s="45">
        <f>'Input Sheet 1'!B31</f>
        <v>0</v>
      </c>
      <c r="B65" s="63"/>
      <c r="C65" s="63"/>
    </row>
    <row r="66" spans="1:3" x14ac:dyDescent="0.25">
      <c r="A66" s="45">
        <f>'Input Sheet 1'!B32</f>
        <v>0</v>
      </c>
      <c r="B66" s="63"/>
      <c r="C66" s="63"/>
    </row>
    <row r="67" spans="1:3" x14ac:dyDescent="0.25">
      <c r="A67" s="45">
        <f>'Input Sheet 1'!B33</f>
        <v>0</v>
      </c>
      <c r="B67" s="63"/>
      <c r="C67" s="63"/>
    </row>
    <row r="68" spans="1:3" x14ac:dyDescent="0.25">
      <c r="A68" s="45">
        <f>'Input Sheet 1'!B34</f>
        <v>0</v>
      </c>
      <c r="B68" s="63"/>
      <c r="C68" s="63"/>
    </row>
    <row r="69" spans="1:3" ht="15.75" thickBot="1" x14ac:dyDescent="0.3">
      <c r="A69" s="45">
        <f>'Input Sheet 1'!B35</f>
        <v>0</v>
      </c>
      <c r="B69" s="63"/>
      <c r="C69" s="63"/>
    </row>
    <row r="70" spans="1:3" x14ac:dyDescent="0.25">
      <c r="A70" s="47" t="s">
        <v>698</v>
      </c>
      <c r="B70" s="66">
        <f>SUM(B57:B69)</f>
        <v>0</v>
      </c>
      <c r="C70" s="66">
        <f>SUM(C57:C69)</f>
        <v>0</v>
      </c>
    </row>
  </sheetData>
  <mergeCells count="10">
    <mergeCell ref="A1:C1"/>
    <mergeCell ref="A2:C2"/>
    <mergeCell ref="A3:C3"/>
    <mergeCell ref="A12:C13"/>
    <mergeCell ref="A42:C45"/>
    <mergeCell ref="A14:C16"/>
    <mergeCell ref="A20:C21"/>
    <mergeCell ref="A23:A24"/>
    <mergeCell ref="B23:D24"/>
    <mergeCell ref="B22:D22"/>
  </mergeCells>
  <conditionalFormatting sqref="A58:A69">
    <cfRule type="cellIs" dxfId="9" priority="1" stopIfTrue="1" operator="equal">
      <formula>0</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4"/>
  <sheetViews>
    <sheetView topLeftCell="A59" zoomScaleNormal="100" workbookViewId="0">
      <selection activeCell="I53" sqref="I53"/>
    </sheetView>
  </sheetViews>
  <sheetFormatPr defaultRowHeight="12.75" x14ac:dyDescent="0.2"/>
  <cols>
    <col min="1" max="1" width="55.42578125" style="73" customWidth="1"/>
    <col min="2" max="3" width="9.140625" style="73"/>
    <col min="4" max="4" width="10.42578125" style="73" customWidth="1"/>
    <col min="5" max="16384" width="9.140625" style="73"/>
  </cols>
  <sheetData>
    <row r="1" spans="1:3" ht="18.75" x14ac:dyDescent="0.2">
      <c r="A1" s="130" t="s">
        <v>675</v>
      </c>
      <c r="B1" s="131"/>
      <c r="C1" s="131"/>
    </row>
    <row r="2" spans="1:3" ht="18.75" x14ac:dyDescent="0.3">
      <c r="A2" s="132" t="str">
        <f>'Input Sheet 1'!B4 &amp; " Liberal Democrats " &amp;'Input Sheet 1'!B2 &amp;" Accounts"</f>
        <v>(pick from list) Liberal Democrats 2023 Accounts</v>
      </c>
      <c r="B2" s="132"/>
      <c r="C2" s="132"/>
    </row>
    <row r="3" spans="1:3" ht="15.75" x14ac:dyDescent="0.25">
      <c r="A3" s="133" t="s">
        <v>676</v>
      </c>
      <c r="B3" s="133"/>
      <c r="C3" s="133"/>
    </row>
    <row r="4" spans="1:3" s="74" customFormat="1" ht="15" x14ac:dyDescent="0.25"/>
    <row r="5" spans="1:3" s="74" customFormat="1" ht="15" x14ac:dyDescent="0.25">
      <c r="A5" s="35" t="s">
        <v>411</v>
      </c>
      <c r="B5" s="75">
        <f>'Input Sheet 1'!B$2</f>
        <v>2023</v>
      </c>
      <c r="C5" s="75">
        <f>'Input Sheet 1'!B$3</f>
        <v>2022</v>
      </c>
    </row>
    <row r="6" spans="1:3" s="74" customFormat="1" ht="15" x14ac:dyDescent="0.25">
      <c r="A6" s="74" t="s">
        <v>412</v>
      </c>
      <c r="B6" s="63"/>
      <c r="C6" s="63"/>
    </row>
    <row r="7" spans="1:3" s="74" customFormat="1" ht="15" x14ac:dyDescent="0.25"/>
    <row r="8" spans="1:3" s="74" customFormat="1" ht="15" x14ac:dyDescent="0.25">
      <c r="A8" s="35" t="s">
        <v>612</v>
      </c>
      <c r="B8" s="75">
        <f>'Input Sheet 1'!B$2</f>
        <v>2023</v>
      </c>
      <c r="C8" s="75">
        <f>'Input Sheet 1'!B$3</f>
        <v>2022</v>
      </c>
    </row>
    <row r="9" spans="1:3" s="74" customFormat="1" ht="15" customHeight="1" x14ac:dyDescent="0.25">
      <c r="A9" s="134" t="s">
        <v>677</v>
      </c>
      <c r="B9" s="63"/>
      <c r="C9" s="63"/>
    </row>
    <row r="10" spans="1:3" s="74" customFormat="1" ht="15" x14ac:dyDescent="0.25">
      <c r="A10" s="134"/>
    </row>
    <row r="11" spans="1:3" s="74" customFormat="1" ht="15" x14ac:dyDescent="0.25">
      <c r="A11" s="134"/>
    </row>
    <row r="12" spans="1:3" s="74" customFormat="1" ht="15" x14ac:dyDescent="0.25">
      <c r="A12" s="76"/>
    </row>
    <row r="13" spans="1:3" s="74" customFormat="1" ht="15" x14ac:dyDescent="0.25">
      <c r="A13" s="35" t="s">
        <v>414</v>
      </c>
      <c r="B13" s="75">
        <f>'Input Sheet 1'!B$2</f>
        <v>2023</v>
      </c>
      <c r="C13" s="75">
        <f>'Input Sheet 1'!B$3</f>
        <v>2022</v>
      </c>
    </row>
    <row r="14" spans="1:3" s="74" customFormat="1" ht="15" x14ac:dyDescent="0.25">
      <c r="A14" s="74" t="s">
        <v>415</v>
      </c>
      <c r="B14" s="77"/>
      <c r="C14" s="77"/>
    </row>
    <row r="15" spans="1:3" s="74" customFormat="1" ht="15" x14ac:dyDescent="0.25">
      <c r="A15" s="74" t="s">
        <v>416</v>
      </c>
      <c r="B15" s="63"/>
      <c r="C15" s="63"/>
    </row>
    <row r="16" spans="1:3" s="74" customFormat="1" ht="15" x14ac:dyDescent="0.25">
      <c r="A16" s="74" t="s">
        <v>417</v>
      </c>
      <c r="B16" s="63"/>
      <c r="C16" s="63"/>
    </row>
    <row r="17" spans="1:4" s="74" customFormat="1" ht="15" x14ac:dyDescent="0.25">
      <c r="A17" s="74" t="s">
        <v>418</v>
      </c>
      <c r="B17" s="63"/>
      <c r="C17" s="63"/>
    </row>
    <row r="18" spans="1:4" s="74" customFormat="1" ht="15" x14ac:dyDescent="0.25">
      <c r="A18" s="74" t="s">
        <v>419</v>
      </c>
      <c r="B18" s="63"/>
      <c r="C18" s="63"/>
    </row>
    <row r="19" spans="1:4" s="74" customFormat="1" ht="15" x14ac:dyDescent="0.25">
      <c r="A19" s="74" t="s">
        <v>420</v>
      </c>
      <c r="B19" s="78">
        <f>SUM(B15:B18)</f>
        <v>0</v>
      </c>
      <c r="C19" s="78">
        <f>SUM(C15:C18)</f>
        <v>0</v>
      </c>
    </row>
    <row r="20" spans="1:4" s="74" customFormat="1" ht="15" x14ac:dyDescent="0.25">
      <c r="A20" s="134" t="s">
        <v>724</v>
      </c>
      <c r="B20" s="134"/>
      <c r="C20" s="134"/>
    </row>
    <row r="21" spans="1:4" s="74" customFormat="1" ht="15" x14ac:dyDescent="0.25">
      <c r="A21" s="134"/>
      <c r="B21" s="134"/>
      <c r="C21" s="134"/>
    </row>
    <row r="22" spans="1:4" s="74" customFormat="1" ht="15" x14ac:dyDescent="0.25"/>
    <row r="23" spans="1:4" s="74" customFormat="1" ht="15" x14ac:dyDescent="0.25">
      <c r="A23" s="35" t="s">
        <v>421</v>
      </c>
      <c r="B23" s="75">
        <f>'Input Sheet 1'!B$2</f>
        <v>2023</v>
      </c>
      <c r="C23" s="75">
        <f>'Input Sheet 1'!B$3</f>
        <v>2022</v>
      </c>
    </row>
    <row r="24" spans="1:4" s="74" customFormat="1" ht="15" x14ac:dyDescent="0.25">
      <c r="A24" s="74" t="s">
        <v>678</v>
      </c>
      <c r="B24" s="63"/>
      <c r="C24" s="63"/>
      <c r="D24" s="74" t="s">
        <v>613</v>
      </c>
    </row>
    <row r="25" spans="1:4" s="74" customFormat="1" ht="15" x14ac:dyDescent="0.25">
      <c r="A25" s="74" t="s">
        <v>575</v>
      </c>
      <c r="B25" s="63"/>
      <c r="C25" s="63"/>
    </row>
    <row r="26" spans="1:4" s="74" customFormat="1" ht="15" x14ac:dyDescent="0.25">
      <c r="A26" s="74" t="s">
        <v>574</v>
      </c>
      <c r="B26" s="63"/>
      <c r="C26" s="63"/>
    </row>
    <row r="27" spans="1:4" s="74" customFormat="1" ht="15" x14ac:dyDescent="0.25">
      <c r="A27" s="74" t="s">
        <v>422</v>
      </c>
      <c r="B27" s="63"/>
      <c r="C27" s="63"/>
    </row>
    <row r="28" spans="1:4" s="74" customFormat="1" ht="15" x14ac:dyDescent="0.25">
      <c r="B28" s="78">
        <f>SUM(B24:B27)</f>
        <v>0</v>
      </c>
      <c r="C28" s="78">
        <f>SUM(C24:C27)</f>
        <v>0</v>
      </c>
    </row>
    <row r="29" spans="1:4" s="74" customFormat="1" ht="15" x14ac:dyDescent="0.25"/>
    <row r="30" spans="1:4" s="74" customFormat="1" ht="15" x14ac:dyDescent="0.25">
      <c r="A30" s="35" t="s">
        <v>423</v>
      </c>
      <c r="B30" s="75">
        <f>'Input Sheet 1'!B$2</f>
        <v>2023</v>
      </c>
      <c r="C30" s="75">
        <f>'Input Sheet 1'!B$3</f>
        <v>2022</v>
      </c>
    </row>
    <row r="31" spans="1:4" s="74" customFormat="1" ht="15" x14ac:dyDescent="0.25">
      <c r="A31" s="74" t="s">
        <v>679</v>
      </c>
      <c r="B31" s="63"/>
      <c r="C31" s="63"/>
    </row>
    <row r="32" spans="1:4" s="74" customFormat="1" ht="15" x14ac:dyDescent="0.25">
      <c r="A32" s="134" t="s">
        <v>725</v>
      </c>
      <c r="B32" s="134"/>
      <c r="C32" s="134"/>
    </row>
    <row r="33" spans="1:4" s="74" customFormat="1" ht="15" customHeight="1" x14ac:dyDescent="0.25">
      <c r="A33" s="134"/>
      <c r="B33" s="134"/>
      <c r="C33" s="134"/>
    </row>
    <row r="34" spans="1:4" s="74" customFormat="1" ht="15" x14ac:dyDescent="0.25">
      <c r="A34" s="134"/>
      <c r="B34" s="134"/>
      <c r="C34" s="134"/>
    </row>
    <row r="35" spans="1:4" s="74" customFormat="1" ht="15" x14ac:dyDescent="0.25"/>
    <row r="36" spans="1:4" s="74" customFormat="1" ht="15" x14ac:dyDescent="0.25">
      <c r="A36" s="35" t="s">
        <v>424</v>
      </c>
      <c r="B36" s="75">
        <f>'Input Sheet 1'!B$2</f>
        <v>2023</v>
      </c>
      <c r="C36" s="75">
        <f>'Input Sheet 1'!B$3</f>
        <v>2022</v>
      </c>
    </row>
    <row r="37" spans="1:4" s="74" customFormat="1" ht="15" x14ac:dyDescent="0.25">
      <c r="A37" s="74" t="s">
        <v>425</v>
      </c>
      <c r="B37" s="63"/>
      <c r="C37" s="63"/>
    </row>
    <row r="38" spans="1:4" s="74" customFormat="1" ht="15" x14ac:dyDescent="0.25">
      <c r="A38" s="134" t="s">
        <v>726</v>
      </c>
      <c r="B38" s="134"/>
      <c r="C38" s="134"/>
    </row>
    <row r="39" spans="1:4" s="74" customFormat="1" ht="15" x14ac:dyDescent="0.25"/>
    <row r="40" spans="1:4" s="74" customFormat="1" ht="15" x14ac:dyDescent="0.25">
      <c r="A40" s="35" t="s">
        <v>426</v>
      </c>
      <c r="B40" s="75">
        <f>'Input Sheet 1'!B$2</f>
        <v>2023</v>
      </c>
      <c r="C40" s="75">
        <f>'Input Sheet 1'!B$3</f>
        <v>2022</v>
      </c>
    </row>
    <row r="41" spans="1:4" s="74" customFormat="1" ht="15" x14ac:dyDescent="0.25">
      <c r="A41" s="74" t="s">
        <v>427</v>
      </c>
      <c r="B41" s="63"/>
      <c r="C41" s="63"/>
    </row>
    <row r="42" spans="1:4" s="74" customFormat="1" ht="15" x14ac:dyDescent="0.25">
      <c r="A42" s="74" t="s">
        <v>428</v>
      </c>
      <c r="B42" s="63"/>
      <c r="C42" s="63"/>
    </row>
    <row r="43" spans="1:4" s="74" customFormat="1" ht="15" x14ac:dyDescent="0.25">
      <c r="A43" s="74" t="s">
        <v>429</v>
      </c>
      <c r="B43" s="63"/>
      <c r="C43" s="63"/>
    </row>
    <row r="44" spans="1:4" s="74" customFormat="1" ht="15" x14ac:dyDescent="0.25">
      <c r="B44" s="78">
        <f>SUM(B41:B43)</f>
        <v>0</v>
      </c>
      <c r="C44" s="78">
        <f>SUM(C41:C43)</f>
        <v>0</v>
      </c>
    </row>
    <row r="45" spans="1:4" s="74" customFormat="1" ht="15" x14ac:dyDescent="0.25">
      <c r="B45" s="79"/>
      <c r="C45" s="79"/>
    </row>
    <row r="46" spans="1:4" s="74" customFormat="1" ht="15" x14ac:dyDescent="0.25">
      <c r="A46" s="35" t="s">
        <v>430</v>
      </c>
      <c r="B46" s="75">
        <f>'Input Sheet 1'!B$2</f>
        <v>2023</v>
      </c>
      <c r="C46" s="75">
        <f>'Input Sheet 1'!B$3</f>
        <v>2022</v>
      </c>
    </row>
    <row r="47" spans="1:4" s="74" customFormat="1" ht="15" x14ac:dyDescent="0.25">
      <c r="A47" s="74" t="s">
        <v>727</v>
      </c>
      <c r="B47" s="63"/>
      <c r="C47" s="63"/>
      <c r="D47" s="74" t="s">
        <v>751</v>
      </c>
    </row>
    <row r="48" spans="1:4" s="74" customFormat="1" ht="15" x14ac:dyDescent="0.25"/>
    <row r="49" spans="1:4" s="74" customFormat="1" ht="15" customHeight="1" x14ac:dyDescent="0.25">
      <c r="A49" s="35" t="s">
        <v>648</v>
      </c>
      <c r="B49" s="135" t="s">
        <v>713</v>
      </c>
      <c r="C49" s="135" t="s">
        <v>680</v>
      </c>
      <c r="D49" s="135" t="s">
        <v>681</v>
      </c>
    </row>
    <row r="50" spans="1:4" s="74" customFormat="1" ht="15" x14ac:dyDescent="0.25">
      <c r="B50" s="135"/>
      <c r="C50" s="135"/>
      <c r="D50" s="135"/>
    </row>
    <row r="51" spans="1:4" s="74" customFormat="1" ht="15" x14ac:dyDescent="0.25">
      <c r="B51" s="135"/>
      <c r="C51" s="135"/>
      <c r="D51" s="135"/>
    </row>
    <row r="52" spans="1:4" s="74" customFormat="1" ht="15" x14ac:dyDescent="0.25">
      <c r="B52" s="135"/>
      <c r="C52" s="135"/>
      <c r="D52" s="135"/>
    </row>
    <row r="53" spans="1:4" s="74" customFormat="1" ht="15" x14ac:dyDescent="0.25">
      <c r="A53" s="49" t="s">
        <v>682</v>
      </c>
      <c r="B53" s="63"/>
      <c r="C53" s="63"/>
      <c r="D53" s="63">
        <f>-C53+B53</f>
        <v>0</v>
      </c>
    </row>
    <row r="54" spans="1:4" s="74" customFormat="1" ht="15" x14ac:dyDescent="0.25">
      <c r="A54" s="49" t="s">
        <v>683</v>
      </c>
      <c r="B54" s="63"/>
      <c r="C54" s="63"/>
      <c r="D54" s="63">
        <f>+C54-B54</f>
        <v>0</v>
      </c>
    </row>
    <row r="55" spans="1:4" s="74" customFormat="1" ht="15" x14ac:dyDescent="0.25">
      <c r="A55" s="49" t="s">
        <v>684</v>
      </c>
      <c r="B55" s="63"/>
      <c r="C55" s="63"/>
      <c r="D55" s="63">
        <f>+C55-B55</f>
        <v>0</v>
      </c>
    </row>
    <row r="56" spans="1:4" s="74" customFormat="1" ht="15" x14ac:dyDescent="0.25">
      <c r="A56" s="49" t="s">
        <v>685</v>
      </c>
      <c r="B56" s="63"/>
      <c r="C56" s="63"/>
      <c r="D56" s="63">
        <f>+C56-B56</f>
        <v>0</v>
      </c>
    </row>
    <row r="57" spans="1:4" s="74" customFormat="1" ht="15" x14ac:dyDescent="0.25">
      <c r="B57" s="78">
        <f>SUM(B53:B56)</f>
        <v>0</v>
      </c>
      <c r="C57" s="78">
        <f>SUM(C53:C56)</f>
        <v>0</v>
      </c>
      <c r="D57" s="78">
        <f>SUM(D53:D56)</f>
        <v>0</v>
      </c>
    </row>
    <row r="58" spans="1:4" s="74" customFormat="1" ht="15" x14ac:dyDescent="0.25"/>
    <row r="59" spans="1:4" s="74" customFormat="1" ht="15" x14ac:dyDescent="0.25">
      <c r="A59" s="35" t="s">
        <v>686</v>
      </c>
      <c r="B59" s="75">
        <f>'Input Sheet 1'!B$2</f>
        <v>2023</v>
      </c>
      <c r="C59" s="75">
        <f>'Input Sheet 1'!B$3</f>
        <v>2022</v>
      </c>
    </row>
    <row r="60" spans="1:4" s="74" customFormat="1" ht="15" x14ac:dyDescent="0.25">
      <c r="A60" s="49" t="s">
        <v>432</v>
      </c>
      <c r="B60" s="63"/>
      <c r="C60" s="63"/>
    </row>
    <row r="61" spans="1:4" s="74" customFormat="1" ht="15" x14ac:dyDescent="0.25">
      <c r="A61" s="49" t="s">
        <v>433</v>
      </c>
      <c r="B61" s="63"/>
      <c r="C61" s="63"/>
    </row>
    <row r="62" spans="1:4" s="74" customFormat="1" ht="15" x14ac:dyDescent="0.25">
      <c r="A62" s="49" t="s">
        <v>434</v>
      </c>
      <c r="B62" s="63"/>
      <c r="C62" s="63"/>
    </row>
    <row r="63" spans="1:4" s="74" customFormat="1" ht="15" x14ac:dyDescent="0.25">
      <c r="A63" s="49" t="s">
        <v>435</v>
      </c>
      <c r="B63" s="63"/>
      <c r="C63" s="63"/>
    </row>
    <row r="64" spans="1:4" s="74" customFormat="1" ht="15" x14ac:dyDescent="0.25">
      <c r="A64" s="49" t="s">
        <v>436</v>
      </c>
      <c r="B64" s="63"/>
      <c r="C64" s="63"/>
    </row>
    <row r="65" spans="1:3" s="74" customFormat="1" ht="15" x14ac:dyDescent="0.25">
      <c r="A65" s="49" t="s">
        <v>437</v>
      </c>
      <c r="B65" s="63"/>
      <c r="C65" s="63"/>
    </row>
    <row r="66" spans="1:3" s="74" customFormat="1" ht="15" x14ac:dyDescent="0.25">
      <c r="A66" s="74" t="s">
        <v>438</v>
      </c>
      <c r="B66" s="78">
        <f>SUM(B60:B65)</f>
        <v>0</v>
      </c>
      <c r="C66" s="78">
        <f>SUM(C60:C65)</f>
        <v>0</v>
      </c>
    </row>
    <row r="67" spans="1:3" s="74" customFormat="1" ht="15.75" thickBot="1" x14ac:dyDescent="0.3"/>
    <row r="68" spans="1:3" s="74" customFormat="1" ht="15.75" thickBot="1" x14ac:dyDescent="0.3">
      <c r="A68" s="80" t="s">
        <v>687</v>
      </c>
      <c r="B68" s="81">
        <f>SUM('Trial Balance'!B18:B28)-'Trial Balance'!B20</f>
        <v>0</v>
      </c>
      <c r="C68" s="82">
        <f>SUM('Trial Balance'!C18:C28)-'Trial Balance'!C20</f>
        <v>0</v>
      </c>
    </row>
    <row r="69" spans="1:3" s="74" customFormat="1" ht="15" x14ac:dyDescent="0.25"/>
    <row r="70" spans="1:3" s="74" customFormat="1" ht="15" x14ac:dyDescent="0.25">
      <c r="A70" s="35" t="s">
        <v>688</v>
      </c>
      <c r="B70" s="75">
        <f>'Input Sheet 1'!B$2</f>
        <v>2023</v>
      </c>
      <c r="C70" s="75">
        <f>'Input Sheet 1'!B$3</f>
        <v>2022</v>
      </c>
    </row>
    <row r="71" spans="1:3" s="74" customFormat="1" ht="15" x14ac:dyDescent="0.25">
      <c r="A71" s="83" t="s">
        <v>689</v>
      </c>
      <c r="B71" s="84"/>
      <c r="C71" s="84"/>
    </row>
    <row r="72" spans="1:3" s="74" customFormat="1" ht="15" x14ac:dyDescent="0.25">
      <c r="A72" s="85">
        <f>+'Input Sheet 1'!B24</f>
        <v>0</v>
      </c>
      <c r="B72" s="63"/>
      <c r="C72" s="63"/>
    </row>
    <row r="73" spans="1:3" s="74" customFormat="1" ht="15" x14ac:dyDescent="0.25">
      <c r="A73" s="85">
        <f>+'Input Sheet 1'!B25</f>
        <v>0</v>
      </c>
      <c r="B73" s="63"/>
      <c r="C73" s="63"/>
    </row>
    <row r="74" spans="1:3" s="74" customFormat="1" ht="15" x14ac:dyDescent="0.25">
      <c r="A74" s="85">
        <f>+'Input Sheet 1'!B26</f>
        <v>0</v>
      </c>
      <c r="B74" s="63"/>
      <c r="C74" s="63"/>
    </row>
    <row r="75" spans="1:3" s="74" customFormat="1" ht="15" x14ac:dyDescent="0.25">
      <c r="A75" s="85">
        <f>+'Input Sheet 1'!B27</f>
        <v>0</v>
      </c>
      <c r="B75" s="63"/>
      <c r="C75" s="63"/>
    </row>
    <row r="76" spans="1:3" s="74" customFormat="1" ht="15" x14ac:dyDescent="0.25">
      <c r="A76" s="85">
        <f>+'Input Sheet 1'!B28</f>
        <v>0</v>
      </c>
      <c r="B76" s="63"/>
      <c r="C76" s="63"/>
    </row>
    <row r="77" spans="1:3" s="74" customFormat="1" ht="15" x14ac:dyDescent="0.25">
      <c r="A77" s="85">
        <f>+'Input Sheet 1'!B29</f>
        <v>0</v>
      </c>
      <c r="B77" s="63"/>
      <c r="C77" s="63"/>
    </row>
    <row r="78" spans="1:3" s="74" customFormat="1" ht="15" x14ac:dyDescent="0.25">
      <c r="A78" s="85">
        <f>+'Input Sheet 1'!B30</f>
        <v>0</v>
      </c>
      <c r="B78" s="63"/>
      <c r="C78" s="63"/>
    </row>
    <row r="79" spans="1:3" s="74" customFormat="1" ht="15" x14ac:dyDescent="0.25">
      <c r="A79" s="85">
        <f>+'Input Sheet 1'!B31</f>
        <v>0</v>
      </c>
      <c r="B79" s="63"/>
      <c r="C79" s="63"/>
    </row>
    <row r="80" spans="1:3" s="74" customFormat="1" ht="15" x14ac:dyDescent="0.25">
      <c r="A80" s="85">
        <f>+'Input Sheet 1'!B32</f>
        <v>0</v>
      </c>
      <c r="B80" s="63"/>
      <c r="C80" s="63"/>
    </row>
    <row r="81" spans="1:3" s="74" customFormat="1" ht="15" x14ac:dyDescent="0.25">
      <c r="A81" s="85">
        <f>+'Input Sheet 1'!B33</f>
        <v>0</v>
      </c>
      <c r="B81" s="63"/>
      <c r="C81" s="63"/>
    </row>
    <row r="82" spans="1:3" s="74" customFormat="1" ht="15" x14ac:dyDescent="0.25">
      <c r="A82" s="85">
        <f>+'Input Sheet 1'!B34</f>
        <v>0</v>
      </c>
      <c r="B82" s="63"/>
      <c r="C82" s="63"/>
    </row>
    <row r="83" spans="1:3" s="74" customFormat="1" ht="15" x14ac:dyDescent="0.25">
      <c r="A83" s="85">
        <f>+'Input Sheet 1'!B35</f>
        <v>0</v>
      </c>
      <c r="B83" s="63"/>
      <c r="C83" s="63"/>
    </row>
    <row r="84" spans="1:3" s="74" customFormat="1" ht="15" x14ac:dyDescent="0.25">
      <c r="A84" s="74" t="s">
        <v>690</v>
      </c>
      <c r="B84" s="78">
        <f>SUM(B71:B83)</f>
        <v>0</v>
      </c>
      <c r="C84" s="78">
        <f>SUM(C71:C83)</f>
        <v>0</v>
      </c>
    </row>
    <row r="85" spans="1:3" s="74" customFormat="1" ht="15" x14ac:dyDescent="0.25"/>
    <row r="86" spans="1:3" s="74" customFormat="1" ht="15" x14ac:dyDescent="0.25"/>
    <row r="87" spans="1:3" s="74" customFormat="1" ht="15" x14ac:dyDescent="0.25"/>
    <row r="88" spans="1:3" s="74" customFormat="1" ht="15" x14ac:dyDescent="0.25"/>
    <row r="89" spans="1:3" s="74" customFormat="1" ht="15" x14ac:dyDescent="0.25"/>
    <row r="90" spans="1:3" s="74" customFormat="1" ht="15" x14ac:dyDescent="0.25"/>
    <row r="91" spans="1:3" s="74" customFormat="1" ht="15" x14ac:dyDescent="0.25"/>
    <row r="92" spans="1:3" s="74" customFormat="1" ht="15" x14ac:dyDescent="0.25"/>
    <row r="93" spans="1:3" s="74" customFormat="1" ht="15" x14ac:dyDescent="0.25"/>
    <row r="94" spans="1:3" s="74" customFormat="1" ht="15" x14ac:dyDescent="0.25"/>
    <row r="95" spans="1:3" s="74" customFormat="1" ht="15" x14ac:dyDescent="0.25"/>
    <row r="96" spans="1:3" s="74" customFormat="1" ht="15" x14ac:dyDescent="0.25"/>
    <row r="97" s="74" customFormat="1" ht="15" x14ac:dyDescent="0.25"/>
    <row r="98" s="74" customFormat="1" ht="15" x14ac:dyDescent="0.25"/>
    <row r="99" s="74" customFormat="1" ht="15" x14ac:dyDescent="0.25"/>
    <row r="100" s="74" customFormat="1" ht="15" x14ac:dyDescent="0.25"/>
    <row r="101" s="74" customFormat="1" ht="15" x14ac:dyDescent="0.25"/>
    <row r="102" s="74" customFormat="1" ht="15" x14ac:dyDescent="0.25"/>
    <row r="103" s="74" customFormat="1" ht="15" x14ac:dyDescent="0.25"/>
    <row r="104" s="74" customFormat="1" ht="15" x14ac:dyDescent="0.25"/>
    <row r="105" s="74" customFormat="1" ht="15" x14ac:dyDescent="0.25"/>
    <row r="106" s="74" customFormat="1" ht="15" x14ac:dyDescent="0.25"/>
    <row r="107" s="74" customFormat="1" ht="15" x14ac:dyDescent="0.25"/>
    <row r="108" s="74" customFormat="1" ht="15" x14ac:dyDescent="0.25"/>
    <row r="109" s="74" customFormat="1" ht="15" x14ac:dyDescent="0.25"/>
    <row r="110" s="74" customFormat="1" ht="15" x14ac:dyDescent="0.25"/>
    <row r="111" s="74" customFormat="1" ht="15" x14ac:dyDescent="0.25"/>
    <row r="112" s="74" customFormat="1" ht="15" x14ac:dyDescent="0.25"/>
    <row r="113" s="74" customFormat="1" ht="15" x14ac:dyDescent="0.25"/>
    <row r="114" s="74" customFormat="1" ht="15" x14ac:dyDescent="0.25"/>
    <row r="115" s="74" customFormat="1" ht="15" x14ac:dyDescent="0.25"/>
    <row r="116" s="74" customFormat="1" ht="15" x14ac:dyDescent="0.25"/>
    <row r="117" s="74" customFormat="1" ht="15" x14ac:dyDescent="0.25"/>
    <row r="118" s="74" customFormat="1" ht="15" x14ac:dyDescent="0.25"/>
    <row r="119" s="74" customFormat="1" ht="15" x14ac:dyDescent="0.25"/>
    <row r="120" s="74" customFormat="1" ht="15" x14ac:dyDescent="0.25"/>
    <row r="121" s="74" customFormat="1" ht="15" x14ac:dyDescent="0.25"/>
    <row r="122" s="74" customFormat="1" ht="15" x14ac:dyDescent="0.25"/>
    <row r="123" s="74" customFormat="1" ht="15" x14ac:dyDescent="0.25"/>
    <row r="124" s="74" customFormat="1" ht="15" x14ac:dyDescent="0.25"/>
  </sheetData>
  <mergeCells count="10">
    <mergeCell ref="A1:C1"/>
    <mergeCell ref="A2:C2"/>
    <mergeCell ref="A3:C3"/>
    <mergeCell ref="A9:A11"/>
    <mergeCell ref="D49:D52"/>
    <mergeCell ref="A20:C21"/>
    <mergeCell ref="A32:C34"/>
    <mergeCell ref="A38:C38"/>
    <mergeCell ref="B49:B52"/>
    <mergeCell ref="C49:C52"/>
  </mergeCells>
  <conditionalFormatting sqref="A72:A83">
    <cfRule type="cellIs" dxfId="8" priority="1" stopIfTrue="1" operator="equal">
      <formula>0</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2"/>
  <sheetViews>
    <sheetView topLeftCell="A86" zoomScaleNormal="100" workbookViewId="0">
      <selection activeCell="J117" sqref="J117"/>
    </sheetView>
  </sheetViews>
  <sheetFormatPr defaultRowHeight="15" x14ac:dyDescent="0.25"/>
  <cols>
    <col min="1" max="1" width="45.5703125" style="93" customWidth="1"/>
    <col min="2" max="2" width="5" style="93" bestFit="1" customWidth="1"/>
    <col min="3" max="5" width="10.7109375" style="103" customWidth="1"/>
    <col min="6" max="6" width="11.85546875" style="103" customWidth="1"/>
    <col min="7" max="7" width="10.5703125" style="93" customWidth="1"/>
    <col min="8" max="16384" width="9.140625" style="93"/>
  </cols>
  <sheetData>
    <row r="1" spans="1:15" s="87" customFormat="1" ht="15.75" x14ac:dyDescent="0.25">
      <c r="A1" s="144" t="s">
        <v>616</v>
      </c>
      <c r="B1" s="144"/>
      <c r="C1" s="144"/>
      <c r="D1" s="144"/>
      <c r="E1" s="86"/>
      <c r="F1" s="86"/>
    </row>
    <row r="2" spans="1:15" s="87" customFormat="1" ht="15.75" x14ac:dyDescent="0.25">
      <c r="A2" s="145" t="str">
        <f>'Input Sheet 1'!B4 &amp; " Liberal Democrats " &amp;'Input Sheet 1'!B2 &amp;" Accounts"</f>
        <v>(pick from list) Liberal Democrats 2023 Accounts</v>
      </c>
      <c r="B2" s="145"/>
      <c r="C2" s="145"/>
      <c r="D2" s="145"/>
      <c r="E2" s="86"/>
      <c r="F2" s="86"/>
    </row>
    <row r="3" spans="1:15" s="89" customFormat="1" ht="18.75" customHeight="1" x14ac:dyDescent="0.25">
      <c r="A3" s="146" t="s">
        <v>728</v>
      </c>
      <c r="B3" s="146"/>
      <c r="C3" s="146"/>
      <c r="D3" s="146"/>
      <c r="E3" s="88"/>
      <c r="F3" s="88"/>
      <c r="H3" s="108" t="s">
        <v>736</v>
      </c>
      <c r="I3" s="93"/>
      <c r="J3" s="93"/>
      <c r="K3" s="93"/>
      <c r="L3" s="93"/>
      <c r="M3" s="93"/>
      <c r="N3" s="93"/>
    </row>
    <row r="4" spans="1:15" s="89" customFormat="1" ht="15.75" customHeight="1" x14ac:dyDescent="0.25">
      <c r="A4" s="146"/>
      <c r="B4" s="146"/>
      <c r="C4" s="146"/>
      <c r="D4" s="146"/>
      <c r="E4" s="88"/>
      <c r="F4" s="88"/>
      <c r="H4" s="93" t="s">
        <v>626</v>
      </c>
      <c r="I4" s="93"/>
      <c r="J4" s="93"/>
      <c r="K4" s="93"/>
      <c r="L4" s="93"/>
      <c r="M4" s="93"/>
      <c r="N4" s="93"/>
    </row>
    <row r="5" spans="1:15" ht="28.5" customHeight="1" x14ac:dyDescent="0.25">
      <c r="A5" s="90" t="s">
        <v>439</v>
      </c>
      <c r="B5" s="91"/>
      <c r="C5" s="92" t="s">
        <v>440</v>
      </c>
      <c r="D5" s="92" t="s">
        <v>441</v>
      </c>
      <c r="E5" s="92" t="s">
        <v>442</v>
      </c>
      <c r="F5" s="92" t="s">
        <v>443</v>
      </c>
      <c r="H5" s="94" t="s">
        <v>609</v>
      </c>
      <c r="I5" s="95"/>
      <c r="J5" s="95"/>
      <c r="L5" s="94" t="s">
        <v>617</v>
      </c>
      <c r="M5" s="94" t="s">
        <v>610</v>
      </c>
      <c r="N5" s="95"/>
      <c r="O5" s="95"/>
    </row>
    <row r="6" spans="1:15" x14ac:dyDescent="0.25">
      <c r="A6" s="96" t="s">
        <v>620</v>
      </c>
      <c r="B6" s="93">
        <f>'Input Sheet 1'!B3</f>
        <v>2022</v>
      </c>
      <c r="C6" s="97"/>
      <c r="D6" s="97"/>
      <c r="E6" s="97"/>
      <c r="F6" s="97"/>
      <c r="H6" s="136"/>
      <c r="I6" s="136"/>
      <c r="J6" s="136"/>
      <c r="K6" s="136"/>
      <c r="L6" s="98"/>
      <c r="M6" s="99"/>
    </row>
    <row r="7" spans="1:15" x14ac:dyDescent="0.25">
      <c r="A7" s="96" t="s">
        <v>444</v>
      </c>
      <c r="B7" s="93">
        <f>+'Input Sheet 1'!B2</f>
        <v>2023</v>
      </c>
      <c r="C7" s="97"/>
      <c r="D7" s="97"/>
      <c r="E7" s="97"/>
      <c r="F7" s="97"/>
      <c r="H7" s="136"/>
      <c r="I7" s="136"/>
      <c r="J7" s="136"/>
      <c r="K7" s="136"/>
      <c r="L7" s="98"/>
      <c r="M7" s="99"/>
    </row>
    <row r="8" spans="1:15" x14ac:dyDescent="0.25">
      <c r="A8" s="96" t="s">
        <v>551</v>
      </c>
      <c r="B8" s="93">
        <f>+'Input Sheet 1'!B2</f>
        <v>2023</v>
      </c>
      <c r="C8" s="97"/>
      <c r="D8" s="97"/>
      <c r="E8" s="97"/>
      <c r="F8" s="97"/>
      <c r="H8" s="136"/>
      <c r="I8" s="136"/>
      <c r="J8" s="136"/>
      <c r="K8" s="136"/>
      <c r="L8" s="98"/>
      <c r="M8" s="99"/>
    </row>
    <row r="9" spans="1:15" x14ac:dyDescent="0.25">
      <c r="A9" s="96" t="s">
        <v>446</v>
      </c>
      <c r="B9" s="93">
        <f>+'Input Sheet 1'!B2</f>
        <v>2023</v>
      </c>
      <c r="C9" s="97"/>
      <c r="D9" s="97"/>
      <c r="E9" s="97"/>
      <c r="F9" s="97"/>
      <c r="H9" s="136"/>
      <c r="I9" s="136"/>
      <c r="J9" s="136"/>
      <c r="K9" s="136"/>
      <c r="L9" s="98"/>
      <c r="M9" s="99"/>
    </row>
    <row r="10" spans="1:15" x14ac:dyDescent="0.25">
      <c r="A10" s="96" t="s">
        <v>619</v>
      </c>
      <c r="B10" s="93">
        <f>+'Input Sheet 1'!B2</f>
        <v>2023</v>
      </c>
      <c r="C10" s="100">
        <f>SUM(C6:C9)</f>
        <v>0</v>
      </c>
      <c r="D10" s="100">
        <f>SUM(D6:D9)</f>
        <v>0</v>
      </c>
      <c r="E10" s="100">
        <f>SUM(E6:E9)</f>
        <v>0</v>
      </c>
      <c r="F10" s="100">
        <f>SUM(F6:F9)</f>
        <v>0</v>
      </c>
      <c r="H10" s="136"/>
      <c r="I10" s="136"/>
      <c r="J10" s="136"/>
      <c r="K10" s="136"/>
      <c r="L10" s="98"/>
      <c r="M10" s="99"/>
    </row>
    <row r="11" spans="1:15" x14ac:dyDescent="0.25">
      <c r="A11" s="96"/>
      <c r="C11" s="101"/>
      <c r="D11" s="101"/>
      <c r="E11" s="101"/>
      <c r="F11" s="101"/>
      <c r="H11" s="136"/>
      <c r="I11" s="136"/>
      <c r="J11" s="136"/>
      <c r="K11" s="136"/>
      <c r="L11" s="98"/>
      <c r="M11" s="99"/>
    </row>
    <row r="12" spans="1:15" x14ac:dyDescent="0.25">
      <c r="A12" s="96" t="s">
        <v>618</v>
      </c>
      <c r="B12" s="93">
        <f>'Input Sheet 1'!B3</f>
        <v>2022</v>
      </c>
      <c r="C12" s="97"/>
      <c r="D12" s="97"/>
      <c r="E12" s="97"/>
      <c r="F12" s="97"/>
      <c r="H12" s="136"/>
      <c r="I12" s="136"/>
      <c r="J12" s="136"/>
      <c r="K12" s="136"/>
      <c r="L12" s="98"/>
      <c r="M12" s="99"/>
    </row>
    <row r="13" spans="1:15" x14ac:dyDescent="0.25">
      <c r="A13" s="96" t="s">
        <v>447</v>
      </c>
      <c r="B13" s="93">
        <f>+'Input Sheet 1'!B2</f>
        <v>2023</v>
      </c>
      <c r="C13" s="97"/>
      <c r="D13" s="97"/>
      <c r="E13" s="97"/>
      <c r="F13" s="97"/>
      <c r="H13" s="136"/>
      <c r="I13" s="136"/>
      <c r="J13" s="136"/>
      <c r="K13" s="136"/>
      <c r="L13" s="98"/>
      <c r="M13" s="99"/>
    </row>
    <row r="14" spans="1:15" x14ac:dyDescent="0.25">
      <c r="A14" s="96" t="s">
        <v>552</v>
      </c>
      <c r="B14" s="93">
        <f>+'Input Sheet 1'!B2</f>
        <v>2023</v>
      </c>
      <c r="C14" s="97"/>
      <c r="D14" s="97"/>
      <c r="E14" s="97"/>
      <c r="F14" s="97"/>
      <c r="H14" s="136"/>
      <c r="I14" s="136"/>
      <c r="J14" s="136"/>
      <c r="K14" s="136"/>
      <c r="L14" s="98"/>
      <c r="M14" s="99"/>
    </row>
    <row r="15" spans="1:15" x14ac:dyDescent="0.25">
      <c r="A15" s="96" t="s">
        <v>621</v>
      </c>
      <c r="B15" s="93">
        <f>+'Input Sheet 1'!B2</f>
        <v>2023</v>
      </c>
      <c r="C15" s="100">
        <f>SUM(C12:C14)</f>
        <v>0</v>
      </c>
      <c r="D15" s="100">
        <f>SUM(D12:D14)</f>
        <v>0</v>
      </c>
      <c r="E15" s="100">
        <f>SUM(E12:E14)</f>
        <v>0</v>
      </c>
      <c r="F15" s="100">
        <f>SUM(F12:F14)</f>
        <v>0</v>
      </c>
      <c r="H15" s="136"/>
      <c r="I15" s="136"/>
      <c r="J15" s="136"/>
      <c r="K15" s="136"/>
      <c r="L15" s="98"/>
      <c r="M15" s="99"/>
    </row>
    <row r="16" spans="1:15" x14ac:dyDescent="0.25">
      <c r="A16" s="96"/>
      <c r="C16" s="101"/>
      <c r="D16" s="101"/>
      <c r="E16" s="101"/>
      <c r="F16" s="101"/>
      <c r="H16" s="136"/>
      <c r="I16" s="136"/>
      <c r="J16" s="136"/>
      <c r="K16" s="136"/>
      <c r="L16" s="98"/>
      <c r="M16" s="99"/>
    </row>
    <row r="17" spans="1:13" x14ac:dyDescent="0.25">
      <c r="A17" s="96" t="s">
        <v>581</v>
      </c>
      <c r="B17" s="93">
        <f>'Input Sheet 1'!B3</f>
        <v>2022</v>
      </c>
      <c r="C17" s="102">
        <f>+C6-C12</f>
        <v>0</v>
      </c>
      <c r="D17" s="102">
        <f>+D6-D12</f>
        <v>0</v>
      </c>
      <c r="E17" s="102">
        <f>+E6-E12</f>
        <v>0</v>
      </c>
      <c r="F17" s="102">
        <f>+F6-F12</f>
        <v>0</v>
      </c>
      <c r="H17" s="136"/>
      <c r="I17" s="136"/>
      <c r="J17" s="136"/>
      <c r="K17" s="136"/>
      <c r="L17" s="98"/>
      <c r="M17" s="99"/>
    </row>
    <row r="18" spans="1:13" x14ac:dyDescent="0.25">
      <c r="A18" s="96" t="s">
        <v>581</v>
      </c>
      <c r="B18" s="93">
        <f>+'Input Sheet 1'!B2</f>
        <v>2023</v>
      </c>
      <c r="C18" s="102">
        <f>+C10-C15</f>
        <v>0</v>
      </c>
      <c r="D18" s="102">
        <f>+D10-D15</f>
        <v>0</v>
      </c>
      <c r="E18" s="102">
        <f>+E10-E15</f>
        <v>0</v>
      </c>
      <c r="F18" s="102">
        <f>+F10-F15</f>
        <v>0</v>
      </c>
      <c r="H18" s="136"/>
      <c r="I18" s="136"/>
      <c r="J18" s="136"/>
      <c r="K18" s="136"/>
      <c r="L18" s="98"/>
      <c r="M18" s="99"/>
    </row>
    <row r="19" spans="1:13" x14ac:dyDescent="0.25">
      <c r="M19" s="104">
        <f>SUM(M6:M18)</f>
        <v>0</v>
      </c>
    </row>
    <row r="20" spans="1:13" x14ac:dyDescent="0.25">
      <c r="A20" s="93" t="s">
        <v>729</v>
      </c>
    </row>
    <row r="21" spans="1:13" x14ac:dyDescent="0.25">
      <c r="A21" s="93" t="s">
        <v>752</v>
      </c>
    </row>
    <row r="22" spans="1:13" x14ac:dyDescent="0.25">
      <c r="A22" s="93" t="s">
        <v>730</v>
      </c>
    </row>
    <row r="23" spans="1:13" x14ac:dyDescent="0.25">
      <c r="A23" s="93" t="s">
        <v>731</v>
      </c>
    </row>
    <row r="24" spans="1:13" x14ac:dyDescent="0.25">
      <c r="A24" s="93" t="s">
        <v>732</v>
      </c>
    </row>
    <row r="26" spans="1:13" x14ac:dyDescent="0.25">
      <c r="A26" s="90" t="s">
        <v>625</v>
      </c>
      <c r="B26" s="91"/>
      <c r="C26" s="105">
        <f>'Input Sheet 1'!B$2</f>
        <v>2023</v>
      </c>
      <c r="D26" s="105">
        <f>'Input Sheet 1'!B$3</f>
        <v>2022</v>
      </c>
    </row>
    <row r="27" spans="1:13" x14ac:dyDescent="0.25">
      <c r="A27" s="93" t="s">
        <v>448</v>
      </c>
      <c r="C27" s="97"/>
      <c r="D27" s="97"/>
    </row>
    <row r="28" spans="1:13" x14ac:dyDescent="0.25">
      <c r="A28" s="93" t="s">
        <v>622</v>
      </c>
      <c r="C28" s="97"/>
      <c r="D28" s="97"/>
    </row>
    <row r="29" spans="1:13" x14ac:dyDescent="0.25">
      <c r="A29" s="93" t="s">
        <v>449</v>
      </c>
      <c r="C29" s="97"/>
      <c r="D29" s="97"/>
    </row>
    <row r="30" spans="1:13" x14ac:dyDescent="0.25">
      <c r="A30" s="93" t="s">
        <v>450</v>
      </c>
      <c r="C30" s="97"/>
      <c r="D30" s="97"/>
    </row>
    <row r="31" spans="1:13" x14ac:dyDescent="0.25">
      <c r="A31" s="96" t="s">
        <v>627</v>
      </c>
      <c r="B31" s="96"/>
      <c r="C31" s="100">
        <f>SUM(C27:C30)</f>
        <v>0</v>
      </c>
      <c r="D31" s="100">
        <f>SUM(D27:D30)</f>
        <v>0</v>
      </c>
    </row>
    <row r="32" spans="1:13" x14ac:dyDescent="0.25">
      <c r="A32" s="90" t="s">
        <v>623</v>
      </c>
      <c r="B32" s="91"/>
      <c r="C32" s="105">
        <f>'Input Sheet 1'!B$2</f>
        <v>2023</v>
      </c>
      <c r="D32" s="105">
        <f>'Input Sheet 1'!B$3</f>
        <v>2022</v>
      </c>
    </row>
    <row r="33" spans="1:9" x14ac:dyDescent="0.25">
      <c r="A33" s="96">
        <f>+'Input Sheet 1'!B24</f>
        <v>0</v>
      </c>
      <c r="B33" s="96"/>
      <c r="C33" s="97"/>
      <c r="D33" s="97"/>
      <c r="E33" s="142" t="str">
        <f>IF('Input Sheet 1'!C24="no","branch without a bank account",IF('Input Sheet 1'!C24="yes","branch with a bank account","n/a or no answer on input sheet 1"))</f>
        <v>n/a or no answer on input sheet 1</v>
      </c>
      <c r="F33" s="142"/>
      <c r="G33" s="142"/>
    </row>
    <row r="34" spans="1:9" x14ac:dyDescent="0.25">
      <c r="A34" s="96">
        <f>+'Input Sheet 1'!B25</f>
        <v>0</v>
      </c>
      <c r="B34" s="96"/>
      <c r="C34" s="97"/>
      <c r="D34" s="97"/>
      <c r="E34" s="142" t="str">
        <f>IF('Input Sheet 1'!C25="no","branch without a bank account",IF('Input Sheet 1'!C25="yes","branch with a bank account","n/a or no answer on input sheet 1"))</f>
        <v>n/a or no answer on input sheet 1</v>
      </c>
      <c r="F34" s="142"/>
      <c r="G34" s="142"/>
    </row>
    <row r="35" spans="1:9" x14ac:dyDescent="0.25">
      <c r="A35" s="96">
        <f>+'Input Sheet 1'!B26</f>
        <v>0</v>
      </c>
      <c r="B35" s="96"/>
      <c r="C35" s="97"/>
      <c r="D35" s="97"/>
      <c r="E35" s="142" t="str">
        <f>IF('Input Sheet 1'!C26="no","branch without a bank account",IF('Input Sheet 1'!C26="yes","branch with a bank account","n/a or no answer on input sheet 1"))</f>
        <v>n/a or no answer on input sheet 1</v>
      </c>
      <c r="F35" s="142"/>
      <c r="G35" s="142"/>
    </row>
    <row r="36" spans="1:9" x14ac:dyDescent="0.25">
      <c r="A36" s="96">
        <f>+'Input Sheet 1'!B27</f>
        <v>0</v>
      </c>
      <c r="B36" s="96"/>
      <c r="C36" s="97"/>
      <c r="D36" s="97"/>
      <c r="E36" s="142" t="str">
        <f>IF('Input Sheet 1'!C27="no","branch without a bank account",IF('Input Sheet 1'!C27="yes","branch with a bank account","n/a or no answer on input sheet 1"))</f>
        <v>n/a or no answer on input sheet 1</v>
      </c>
      <c r="F36" s="142"/>
      <c r="G36" s="142"/>
    </row>
    <row r="37" spans="1:9" x14ac:dyDescent="0.25">
      <c r="A37" s="96">
        <f>+'Input Sheet 1'!B28</f>
        <v>0</v>
      </c>
      <c r="B37" s="96"/>
      <c r="C37" s="97"/>
      <c r="D37" s="97"/>
      <c r="E37" s="142" t="str">
        <f>IF('Input Sheet 1'!C28="no","branch without a bank account",IF('Input Sheet 1'!C28="yes","branch with a bank account","n/a or no answer on input sheet 1"))</f>
        <v>n/a or no answer on input sheet 1</v>
      </c>
      <c r="F37" s="142"/>
      <c r="G37" s="142"/>
    </row>
    <row r="38" spans="1:9" x14ac:dyDescent="0.25">
      <c r="A38" s="96">
        <f>+'Input Sheet 1'!B29</f>
        <v>0</v>
      </c>
      <c r="B38" s="96"/>
      <c r="C38" s="97"/>
      <c r="D38" s="97"/>
      <c r="E38" s="142" t="str">
        <f>IF('Input Sheet 1'!C29="no","branch without a bank account",IF('Input Sheet 1'!C29="yes","branch with a bank account","n/a or no answer on input sheet 1"))</f>
        <v>n/a or no answer on input sheet 1</v>
      </c>
      <c r="F38" s="142"/>
      <c r="G38" s="142"/>
    </row>
    <row r="39" spans="1:9" x14ac:dyDescent="0.25">
      <c r="A39" s="96">
        <f>+'Input Sheet 1'!B30</f>
        <v>0</v>
      </c>
      <c r="B39" s="96"/>
      <c r="C39" s="97"/>
      <c r="D39" s="97"/>
      <c r="E39" s="142" t="str">
        <f>IF('Input Sheet 1'!C30="no","branch without a bank account",IF('Input Sheet 1'!C30="yes","branch with a bank account","n/a or no answer on input sheet 1"))</f>
        <v>n/a or no answer on input sheet 1</v>
      </c>
      <c r="F39" s="142"/>
      <c r="G39" s="142"/>
    </row>
    <row r="40" spans="1:9" x14ac:dyDescent="0.25">
      <c r="A40" s="96">
        <f>+'Input Sheet 1'!B31</f>
        <v>0</v>
      </c>
      <c r="B40" s="96"/>
      <c r="C40" s="97"/>
      <c r="D40" s="97"/>
      <c r="E40" s="142" t="str">
        <f>IF('Input Sheet 1'!C31="no","branch without a bank account",IF('Input Sheet 1'!C31="yes","branch with a bank account","n/a or no answer on input sheet 1"))</f>
        <v>n/a or no answer on input sheet 1</v>
      </c>
      <c r="F40" s="142"/>
      <c r="G40" s="142"/>
    </row>
    <row r="41" spans="1:9" x14ac:dyDescent="0.25">
      <c r="A41" s="96">
        <f>+'Input Sheet 1'!B32</f>
        <v>0</v>
      </c>
      <c r="B41" s="96"/>
      <c r="C41" s="97"/>
      <c r="D41" s="97"/>
      <c r="E41" s="142" t="str">
        <f>IF('Input Sheet 1'!C32="no","branch without a bank account",IF('Input Sheet 1'!C32="yes","branch with a bank account","n/a or no answer on input sheet 1"))</f>
        <v>n/a or no answer on input sheet 1</v>
      </c>
      <c r="F41" s="142"/>
      <c r="G41" s="142"/>
    </row>
    <row r="42" spans="1:9" x14ac:dyDescent="0.25">
      <c r="A42" s="96">
        <f>+'Input Sheet 1'!B33</f>
        <v>0</v>
      </c>
      <c r="B42" s="96"/>
      <c r="C42" s="97"/>
      <c r="D42" s="97"/>
      <c r="E42" s="142" t="str">
        <f>IF('Input Sheet 1'!C33="no","branch without a bank account",IF('Input Sheet 1'!C33="yes","branch with a bank account","n/a or no answer on input sheet 1"))</f>
        <v>n/a or no answer on input sheet 1</v>
      </c>
      <c r="F42" s="142"/>
      <c r="G42" s="142"/>
    </row>
    <row r="43" spans="1:9" x14ac:dyDescent="0.25">
      <c r="A43" s="96">
        <f>+'Input Sheet 1'!B34</f>
        <v>0</v>
      </c>
      <c r="B43" s="96"/>
      <c r="C43" s="97"/>
      <c r="D43" s="97"/>
      <c r="E43" s="142" t="str">
        <f>IF('Input Sheet 1'!C34="no","branch without a bank account",IF('Input Sheet 1'!C34="yes","branch with a bank account","n/a or no answer on input sheet 1"))</f>
        <v>n/a or no answer on input sheet 1</v>
      </c>
      <c r="F43" s="142"/>
      <c r="G43" s="142"/>
    </row>
    <row r="44" spans="1:9" x14ac:dyDescent="0.25">
      <c r="A44" s="96">
        <f>+'Input Sheet 1'!B35</f>
        <v>0</v>
      </c>
      <c r="B44" s="96"/>
      <c r="C44" s="97"/>
      <c r="D44" s="97"/>
      <c r="E44" s="142" t="str">
        <f>IF('Input Sheet 1'!C35="no","branch without a bank account",IF('Input Sheet 1'!C35="yes","branch with a bank account","n/a or no answer on input sheet 1"))</f>
        <v>n/a or no answer on input sheet 1</v>
      </c>
      <c r="F44" s="142"/>
      <c r="G44" s="142"/>
    </row>
    <row r="45" spans="1:9" x14ac:dyDescent="0.25">
      <c r="A45" s="96" t="s">
        <v>624</v>
      </c>
      <c r="B45" s="96"/>
      <c r="C45" s="100">
        <f>SUM(C33:C44)</f>
        <v>0</v>
      </c>
      <c r="D45" s="100">
        <f>SUM(D33:D44)</f>
        <v>0</v>
      </c>
      <c r="E45" s="106"/>
      <c r="F45" s="106"/>
      <c r="G45" s="106"/>
    </row>
    <row r="46" spans="1:9" x14ac:dyDescent="0.25">
      <c r="A46" s="96" t="s">
        <v>451</v>
      </c>
      <c r="B46" s="96"/>
      <c r="C46" s="100">
        <f>+C31+C45</f>
        <v>0</v>
      </c>
      <c r="D46" s="100">
        <f>+D31+D45</f>
        <v>0</v>
      </c>
    </row>
    <row r="47" spans="1:9" x14ac:dyDescent="0.25">
      <c r="C47" s="101"/>
      <c r="D47" s="101"/>
    </row>
    <row r="48" spans="1:9" ht="15" customHeight="1" x14ac:dyDescent="0.25">
      <c r="A48" s="90" t="s">
        <v>452</v>
      </c>
      <c r="B48" s="91"/>
      <c r="C48" s="105">
        <f>'Input Sheet 1'!B$2</f>
        <v>2023</v>
      </c>
      <c r="D48" s="105">
        <f>'Input Sheet 1'!B$3</f>
        <v>2022</v>
      </c>
      <c r="E48" s="141" t="s">
        <v>753</v>
      </c>
      <c r="F48" s="141"/>
      <c r="G48" s="141"/>
      <c r="H48" s="141"/>
      <c r="I48" s="141"/>
    </row>
    <row r="49" spans="1:9" x14ac:dyDescent="0.25">
      <c r="A49" s="93" t="s">
        <v>453</v>
      </c>
      <c r="C49" s="97"/>
      <c r="D49" s="97"/>
      <c r="E49" s="141"/>
      <c r="F49" s="141"/>
      <c r="G49" s="141"/>
      <c r="H49" s="141"/>
      <c r="I49" s="141"/>
    </row>
    <row r="50" spans="1:9" x14ac:dyDescent="0.25">
      <c r="A50" s="93" t="s">
        <v>454</v>
      </c>
      <c r="C50" s="97"/>
      <c r="D50" s="97"/>
      <c r="E50" s="141"/>
      <c r="F50" s="141"/>
      <c r="G50" s="141"/>
      <c r="H50" s="141"/>
      <c r="I50" s="141"/>
    </row>
    <row r="51" spans="1:9" x14ac:dyDescent="0.25">
      <c r="A51" s="93" t="s">
        <v>455</v>
      </c>
      <c r="C51" s="97"/>
      <c r="D51" s="97"/>
      <c r="E51" s="141"/>
      <c r="F51" s="141"/>
      <c r="G51" s="141"/>
      <c r="H51" s="141"/>
      <c r="I51" s="141"/>
    </row>
    <row r="52" spans="1:9" x14ac:dyDescent="0.25">
      <c r="A52" s="93" t="s">
        <v>456</v>
      </c>
      <c r="C52" s="97"/>
      <c r="D52" s="97"/>
      <c r="E52" s="141"/>
      <c r="F52" s="141"/>
      <c r="G52" s="141"/>
      <c r="H52" s="141"/>
      <c r="I52" s="141"/>
    </row>
    <row r="53" spans="1:9" x14ac:dyDescent="0.25">
      <c r="A53" s="93" t="s">
        <v>457</v>
      </c>
      <c r="C53" s="102">
        <f>SUM(C49:C52)</f>
        <v>0</v>
      </c>
      <c r="D53" s="102">
        <f>SUM(D49:D52)</f>
        <v>0</v>
      </c>
      <c r="E53" s="141"/>
      <c r="F53" s="141"/>
      <c r="G53" s="141"/>
      <c r="H53" s="141"/>
      <c r="I53" s="141"/>
    </row>
    <row r="54" spans="1:9" x14ac:dyDescent="0.25">
      <c r="C54" s="101"/>
      <c r="D54" s="101"/>
    </row>
    <row r="55" spans="1:9" x14ac:dyDescent="0.25">
      <c r="A55" s="90" t="s">
        <v>458</v>
      </c>
      <c r="B55" s="91"/>
      <c r="C55" s="105">
        <f>'Input Sheet 1'!B$2</f>
        <v>2023</v>
      </c>
      <c r="D55" s="105">
        <f>'Input Sheet 1'!B$3</f>
        <v>2022</v>
      </c>
    </row>
    <row r="56" spans="1:9" x14ac:dyDescent="0.25">
      <c r="A56" s="93" t="s">
        <v>459</v>
      </c>
      <c r="C56" s="97"/>
      <c r="D56" s="97"/>
    </row>
    <row r="57" spans="1:9" x14ac:dyDescent="0.25">
      <c r="A57" s="93" t="s">
        <v>460</v>
      </c>
      <c r="C57" s="97"/>
      <c r="D57" s="97"/>
    </row>
    <row r="58" spans="1:9" x14ac:dyDescent="0.25">
      <c r="C58" s="100">
        <f>SUM(C56:C57)</f>
        <v>0</v>
      </c>
      <c r="D58" s="100">
        <f>SUM(D56:D57)</f>
        <v>0</v>
      </c>
    </row>
    <row r="59" spans="1:9" ht="15" customHeight="1" x14ac:dyDescent="0.25">
      <c r="A59" s="140" t="s">
        <v>733</v>
      </c>
      <c r="B59" s="140"/>
      <c r="C59" s="140"/>
      <c r="D59" s="140"/>
    </row>
    <row r="60" spans="1:9" x14ac:dyDescent="0.25">
      <c r="A60" s="140"/>
      <c r="B60" s="140"/>
      <c r="C60" s="140"/>
      <c r="D60" s="140"/>
    </row>
    <row r="61" spans="1:9" x14ac:dyDescent="0.25">
      <c r="A61" s="140"/>
      <c r="B61" s="140"/>
      <c r="C61" s="140"/>
      <c r="D61" s="140"/>
    </row>
    <row r="63" spans="1:9" x14ac:dyDescent="0.25">
      <c r="A63" s="90" t="s">
        <v>461</v>
      </c>
      <c r="B63" s="91"/>
      <c r="C63" s="105">
        <f>'Input Sheet 1'!B$2</f>
        <v>2023</v>
      </c>
      <c r="D63" s="105">
        <f>'Input Sheet 1'!B$3</f>
        <v>2022</v>
      </c>
    </row>
    <row r="64" spans="1:9" x14ac:dyDescent="0.25">
      <c r="A64" s="93" t="s">
        <v>462</v>
      </c>
      <c r="C64" s="97"/>
      <c r="D64" s="97"/>
    </row>
    <row r="65" spans="1:4" x14ac:dyDescent="0.25">
      <c r="A65" s="93" t="s">
        <v>463</v>
      </c>
      <c r="C65" s="97"/>
      <c r="D65" s="97"/>
    </row>
    <row r="66" spans="1:4" x14ac:dyDescent="0.25">
      <c r="C66" s="100">
        <f>SUM(C64:C65)</f>
        <v>0</v>
      </c>
      <c r="D66" s="100">
        <f>SUM(D64:D65)</f>
        <v>0</v>
      </c>
    </row>
    <row r="67" spans="1:4" x14ac:dyDescent="0.25">
      <c r="A67" s="139" t="s">
        <v>754</v>
      </c>
      <c r="B67" s="139"/>
      <c r="C67" s="139"/>
      <c r="D67" s="139"/>
    </row>
    <row r="68" spans="1:4" x14ac:dyDescent="0.25">
      <c r="A68" s="139"/>
      <c r="B68" s="139"/>
      <c r="C68" s="139"/>
      <c r="D68" s="139"/>
    </row>
    <row r="69" spans="1:4" x14ac:dyDescent="0.25">
      <c r="A69" s="139"/>
      <c r="B69" s="139"/>
      <c r="C69" s="139"/>
      <c r="D69" s="139"/>
    </row>
    <row r="70" spans="1:4" x14ac:dyDescent="0.25">
      <c r="C70" s="101"/>
      <c r="D70" s="101"/>
    </row>
    <row r="71" spans="1:4" x14ac:dyDescent="0.25">
      <c r="A71" s="90" t="s">
        <v>464</v>
      </c>
      <c r="B71" s="91"/>
      <c r="C71" s="105">
        <f>'Input Sheet 1'!B$2</f>
        <v>2023</v>
      </c>
      <c r="D71" s="105">
        <f>'Input Sheet 1'!B$3</f>
        <v>2022</v>
      </c>
    </row>
    <row r="72" spans="1:4" x14ac:dyDescent="0.25">
      <c r="A72" s="93" t="s">
        <v>465</v>
      </c>
      <c r="C72" s="102">
        <f>+D75</f>
        <v>0</v>
      </c>
      <c r="D72" s="97"/>
    </row>
    <row r="73" spans="1:4" x14ac:dyDescent="0.25">
      <c r="A73" s="93" t="s">
        <v>628</v>
      </c>
      <c r="C73" s="97"/>
      <c r="D73" s="97"/>
    </row>
    <row r="74" spans="1:4" x14ac:dyDescent="0.25">
      <c r="A74" s="93" t="s">
        <v>466</v>
      </c>
      <c r="C74" s="97"/>
      <c r="D74" s="97"/>
    </row>
    <row r="75" spans="1:4" x14ac:dyDescent="0.25">
      <c r="A75" s="93" t="s">
        <v>467</v>
      </c>
      <c r="C75" s="100">
        <f>SUM(C72:C74)</f>
        <v>0</v>
      </c>
      <c r="D75" s="100">
        <f>SUM(D72:D74)</f>
        <v>0</v>
      </c>
    </row>
    <row r="76" spans="1:4" x14ac:dyDescent="0.25">
      <c r="C76" s="101"/>
      <c r="D76" s="101"/>
    </row>
    <row r="77" spans="1:4" x14ac:dyDescent="0.25">
      <c r="A77" s="91" t="s">
        <v>629</v>
      </c>
      <c r="B77" s="91"/>
      <c r="C77" s="105">
        <f>'Input Sheet 1'!B$2</f>
        <v>2023</v>
      </c>
      <c r="D77" s="101"/>
    </row>
    <row r="78" spans="1:4" x14ac:dyDescent="0.25">
      <c r="A78" s="93" t="s">
        <v>632</v>
      </c>
      <c r="C78" s="97"/>
      <c r="D78" s="101"/>
    </row>
    <row r="79" spans="1:4" x14ac:dyDescent="0.25">
      <c r="A79" s="93" t="s">
        <v>633</v>
      </c>
      <c r="C79" s="97"/>
      <c r="D79" s="101"/>
    </row>
    <row r="80" spans="1:4" x14ac:dyDescent="0.25">
      <c r="A80" s="93" t="s">
        <v>634</v>
      </c>
      <c r="C80" s="97"/>
      <c r="D80" s="101"/>
    </row>
    <row r="81" spans="1:5" x14ac:dyDescent="0.25">
      <c r="A81" s="93" t="s">
        <v>635</v>
      </c>
      <c r="C81" s="97"/>
      <c r="D81" s="101"/>
    </row>
    <row r="82" spans="1:5" x14ac:dyDescent="0.25">
      <c r="A82" s="93" t="s">
        <v>636</v>
      </c>
      <c r="C82" s="97"/>
      <c r="D82" s="101"/>
    </row>
    <row r="83" spans="1:5" x14ac:dyDescent="0.25">
      <c r="A83" s="93" t="s">
        <v>637</v>
      </c>
      <c r="C83" s="97"/>
      <c r="D83" s="101"/>
    </row>
    <row r="84" spans="1:5" x14ac:dyDescent="0.25">
      <c r="C84" s="100">
        <f>SUM(C78:C83)</f>
        <v>0</v>
      </c>
      <c r="D84" s="101"/>
    </row>
    <row r="85" spans="1:5" x14ac:dyDescent="0.25">
      <c r="A85" s="143" t="str">
        <f>IF(C75&lt;&gt;C84,"loan year end balances need checking","")</f>
        <v/>
      </c>
      <c r="B85" s="143"/>
      <c r="C85" s="143"/>
      <c r="D85" s="143"/>
    </row>
    <row r="86" spans="1:5" x14ac:dyDescent="0.25">
      <c r="A86" s="90" t="s">
        <v>468</v>
      </c>
      <c r="B86" s="91"/>
      <c r="C86" s="107"/>
      <c r="D86" s="107"/>
    </row>
    <row r="87" spans="1:5" x14ac:dyDescent="0.25">
      <c r="A87" s="108" t="s">
        <v>630</v>
      </c>
      <c r="C87" s="105">
        <f>'Input Sheet 1'!B$2</f>
        <v>2023</v>
      </c>
      <c r="D87" s="105">
        <f>'Input Sheet 1'!B$3</f>
        <v>2022</v>
      </c>
    </row>
    <row r="88" spans="1:5" x14ac:dyDescent="0.25">
      <c r="A88" s="109" t="s">
        <v>638</v>
      </c>
      <c r="C88" s="102" t="s">
        <v>469</v>
      </c>
      <c r="D88" s="97"/>
      <c r="E88" s="106"/>
    </row>
    <row r="89" spans="1:5" x14ac:dyDescent="0.25">
      <c r="A89" s="109" t="s">
        <v>639</v>
      </c>
      <c r="C89" s="110" t="s">
        <v>469</v>
      </c>
      <c r="D89" s="111"/>
      <c r="E89" s="106"/>
    </row>
    <row r="90" spans="1:5" x14ac:dyDescent="0.25">
      <c r="A90" s="109" t="s">
        <v>640</v>
      </c>
      <c r="C90" s="102">
        <f>+D92</f>
        <v>0</v>
      </c>
      <c r="D90" s="102">
        <f>SUM(D88:D89)</f>
        <v>0</v>
      </c>
    </row>
    <row r="91" spans="1:5" x14ac:dyDescent="0.25">
      <c r="A91" s="109" t="s">
        <v>641</v>
      </c>
      <c r="B91" s="109"/>
      <c r="C91" s="102">
        <f>'Accounts To Print'!C95-C101-C96</f>
        <v>0</v>
      </c>
      <c r="D91" s="102">
        <f>'Accounts To Print'!D95-D101-D96</f>
        <v>0</v>
      </c>
    </row>
    <row r="92" spans="1:5" x14ac:dyDescent="0.25">
      <c r="A92" s="109" t="s">
        <v>642</v>
      </c>
      <c r="B92" s="109"/>
      <c r="C92" s="100">
        <f>SUM(C90:C91)</f>
        <v>0</v>
      </c>
      <c r="D92" s="100">
        <f>SUM(D90:D91)</f>
        <v>0</v>
      </c>
    </row>
    <row r="93" spans="1:5" x14ac:dyDescent="0.25">
      <c r="C93" s="112"/>
      <c r="D93" s="112"/>
    </row>
    <row r="94" spans="1:5" x14ac:dyDescent="0.25">
      <c r="A94" s="108" t="s">
        <v>470</v>
      </c>
      <c r="C94" s="105">
        <f>'Input Sheet 1'!B$2</f>
        <v>2023</v>
      </c>
      <c r="D94" s="105">
        <f>'Input Sheet 1'!B$3</f>
        <v>2022</v>
      </c>
    </row>
    <row r="95" spans="1:5" x14ac:dyDescent="0.25">
      <c r="A95" s="109" t="s">
        <v>642</v>
      </c>
      <c r="B95" s="109"/>
      <c r="C95" s="102">
        <f>+D97</f>
        <v>0</v>
      </c>
      <c r="D95" s="97"/>
      <c r="E95" s="106"/>
    </row>
    <row r="96" spans="1:5" x14ac:dyDescent="0.25">
      <c r="A96" s="109" t="s">
        <v>643</v>
      </c>
      <c r="C96" s="102">
        <f>SUM(C9:F9)</f>
        <v>0</v>
      </c>
      <c r="D96" s="97"/>
    </row>
    <row r="97" spans="1:8" x14ac:dyDescent="0.25">
      <c r="A97" s="109" t="s">
        <v>642</v>
      </c>
      <c r="B97" s="109"/>
      <c r="C97" s="100">
        <f>SUM(C95:C96)</f>
        <v>0</v>
      </c>
      <c r="D97" s="100">
        <f>SUM(D95:D96)</f>
        <v>0</v>
      </c>
    </row>
    <row r="98" spans="1:8" x14ac:dyDescent="0.25">
      <c r="C98" s="101"/>
      <c r="D98" s="101"/>
    </row>
    <row r="99" spans="1:8" x14ac:dyDescent="0.25">
      <c r="A99" s="108" t="s">
        <v>631</v>
      </c>
      <c r="C99" s="105">
        <f>'Input Sheet 1'!B$2</f>
        <v>2023</v>
      </c>
      <c r="D99" s="105">
        <f>'Input Sheet 1'!B$3</f>
        <v>2022</v>
      </c>
    </row>
    <row r="100" spans="1:8" x14ac:dyDescent="0.25">
      <c r="A100" s="109" t="s">
        <v>644</v>
      </c>
      <c r="C100" s="102">
        <f>+D102</f>
        <v>0</v>
      </c>
      <c r="D100" s="97"/>
    </row>
    <row r="101" spans="1:8" x14ac:dyDescent="0.25">
      <c r="A101" s="109" t="s">
        <v>645</v>
      </c>
      <c r="C101" s="97"/>
      <c r="D101" s="97"/>
      <c r="E101" s="106" t="s">
        <v>583</v>
      </c>
    </row>
    <row r="102" spans="1:8" x14ac:dyDescent="0.25">
      <c r="A102" s="109" t="s">
        <v>642</v>
      </c>
      <c r="B102" s="109"/>
      <c r="C102" s="100">
        <f>SUM(C100:C101)</f>
        <v>0</v>
      </c>
      <c r="D102" s="100">
        <f>SUM(D100:D101)</f>
        <v>0</v>
      </c>
    </row>
    <row r="104" spans="1:8" x14ac:dyDescent="0.25">
      <c r="A104" s="140" t="s">
        <v>734</v>
      </c>
      <c r="B104" s="140"/>
      <c r="C104" s="140"/>
      <c r="D104" s="140"/>
    </row>
    <row r="105" spans="1:8" x14ac:dyDescent="0.25">
      <c r="A105" s="140"/>
      <c r="B105" s="140"/>
      <c r="C105" s="140"/>
      <c r="D105" s="140"/>
    </row>
    <row r="106" spans="1:8" ht="15" customHeight="1" x14ac:dyDescent="0.25">
      <c r="A106" s="138" t="s">
        <v>755</v>
      </c>
      <c r="B106" s="138"/>
      <c r="C106" s="138"/>
      <c r="D106" s="138"/>
    </row>
    <row r="107" spans="1:8" x14ac:dyDescent="0.25">
      <c r="A107" s="138"/>
      <c r="B107" s="138"/>
      <c r="C107" s="138"/>
      <c r="D107" s="138"/>
    </row>
    <row r="108" spans="1:8" x14ac:dyDescent="0.25">
      <c r="A108" s="138"/>
      <c r="B108" s="138"/>
      <c r="C108" s="138"/>
      <c r="D108" s="138"/>
    </row>
    <row r="109" spans="1:8" x14ac:dyDescent="0.25">
      <c r="A109" s="139" t="s">
        <v>735</v>
      </c>
      <c r="B109" s="139"/>
      <c r="C109" s="139"/>
      <c r="D109" s="139"/>
    </row>
    <row r="110" spans="1:8" x14ac:dyDescent="0.25">
      <c r="A110" s="139"/>
      <c r="B110" s="139"/>
      <c r="C110" s="139"/>
      <c r="D110" s="139"/>
    </row>
    <row r="111" spans="1:8" ht="4.5" customHeight="1" x14ac:dyDescent="0.25">
      <c r="A111" s="139"/>
      <c r="B111" s="139"/>
      <c r="C111" s="139"/>
      <c r="D111" s="139"/>
    </row>
    <row r="112" spans="1:8" ht="12.75" customHeight="1" x14ac:dyDescent="0.25">
      <c r="A112" s="137" t="s">
        <v>756</v>
      </c>
      <c r="B112" s="137"/>
      <c r="C112" s="137"/>
      <c r="D112" s="137"/>
      <c r="E112" s="137"/>
      <c r="F112" s="137"/>
      <c r="G112" s="137"/>
      <c r="H112" s="137"/>
    </row>
  </sheetData>
  <mergeCells count="36">
    <mergeCell ref="A1:D1"/>
    <mergeCell ref="A2:D2"/>
    <mergeCell ref="A3:D4"/>
    <mergeCell ref="E42:G42"/>
    <mergeCell ref="E33:G33"/>
    <mergeCell ref="E39:G39"/>
    <mergeCell ref="E40:G40"/>
    <mergeCell ref="E41:G41"/>
    <mergeCell ref="E38:G38"/>
    <mergeCell ref="E35:G35"/>
    <mergeCell ref="E36:G36"/>
    <mergeCell ref="E37:G37"/>
    <mergeCell ref="E34:G34"/>
    <mergeCell ref="H6:K6"/>
    <mergeCell ref="H7:K7"/>
    <mergeCell ref="H8:K8"/>
    <mergeCell ref="H9:K9"/>
    <mergeCell ref="A112:H112"/>
    <mergeCell ref="A106:D108"/>
    <mergeCell ref="A109:D111"/>
    <mergeCell ref="A104:D105"/>
    <mergeCell ref="E48:I53"/>
    <mergeCell ref="E43:G43"/>
    <mergeCell ref="E44:G44"/>
    <mergeCell ref="A59:D61"/>
    <mergeCell ref="A67:D69"/>
    <mergeCell ref="A85:D85"/>
    <mergeCell ref="H15:K15"/>
    <mergeCell ref="H16:K16"/>
    <mergeCell ref="H17:K17"/>
    <mergeCell ref="H18:K18"/>
    <mergeCell ref="H10:K10"/>
    <mergeCell ref="H11:K11"/>
    <mergeCell ref="H12:K12"/>
    <mergeCell ref="H13:K13"/>
    <mergeCell ref="H14:K14"/>
  </mergeCells>
  <conditionalFormatting sqref="A33:B44">
    <cfRule type="cellIs" dxfId="7" priority="2" stopIfTrue="1" operator="equal">
      <formula>0</formula>
    </cfRule>
  </conditionalFormatting>
  <conditionalFormatting sqref="E33:G45">
    <cfRule type="expression" dxfId="6" priority="1" stopIfTrue="1">
      <formula>NOT(ISERROR(SEARCH("branch with a bank account",E33)))</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9"/>
  <sheetViews>
    <sheetView zoomScaleNormal="100" workbookViewId="0">
      <pane ySplit="8" topLeftCell="A26" activePane="bottomLeft" state="frozen"/>
      <selection pane="bottomLeft" activeCell="G15" sqref="G15"/>
    </sheetView>
  </sheetViews>
  <sheetFormatPr defaultRowHeight="12.75" x14ac:dyDescent="0.2"/>
  <cols>
    <col min="1" max="1" width="40" style="89" customWidth="1"/>
    <col min="2" max="3" width="13.28515625" style="88" customWidth="1"/>
    <col min="4" max="16384" width="9.140625" style="89"/>
  </cols>
  <sheetData>
    <row r="1" spans="1:3" s="87" customFormat="1" ht="15.75" x14ac:dyDescent="0.25">
      <c r="A1" s="144" t="s">
        <v>544</v>
      </c>
      <c r="B1" s="144"/>
      <c r="C1" s="144"/>
    </row>
    <row r="2" spans="1:3" s="87" customFormat="1" ht="15.75" x14ac:dyDescent="0.25">
      <c r="A2" s="145" t="str">
        <f>'Input Sheet 1'!B4 &amp; " Liberal Democrats " &amp;'Input Sheet 1'!B2 &amp;" Accounts"</f>
        <v>(pick from list) Liberal Democrats 2023 Accounts</v>
      </c>
      <c r="B2" s="145"/>
      <c r="C2" s="145"/>
    </row>
    <row r="3" spans="1:3" s="87" customFormat="1" ht="15.75" x14ac:dyDescent="0.25">
      <c r="A3" s="153" t="s">
        <v>757</v>
      </c>
      <c r="B3" s="153"/>
      <c r="C3" s="153"/>
    </row>
    <row r="4" spans="1:3" s="113" customFormat="1" ht="15.75" x14ac:dyDescent="0.25">
      <c r="A4" s="147" t="str">
        <f>IF(B47=0,"Congratulations your " &amp; 'Input Sheet 1'!B2 &amp; " trial balance balances","Oh dear the  " &amp; 'Input Sheet 1'!B2 &amp; "  figures don't balance, check your figures")</f>
        <v>Congratulations your 2023 trial balance balances</v>
      </c>
      <c r="B4" s="148"/>
      <c r="C4" s="149"/>
    </row>
    <row r="5" spans="1:3" s="113" customFormat="1" ht="15.75" x14ac:dyDescent="0.25">
      <c r="A5" s="150"/>
      <c r="B5" s="151"/>
      <c r="C5" s="152"/>
    </row>
    <row r="6" spans="1:3" s="113" customFormat="1" ht="15.75" x14ac:dyDescent="0.25">
      <c r="A6" s="147" t="str">
        <f>IF(C47=0,"Congratulations your " &amp; 'Input Sheet 1'!B3 &amp; "  trial balance balances","Oh dear the " &amp; 'Input Sheet 1'!B3 &amp; " figures don't balance, check your figures")</f>
        <v>Congratulations your 2022  trial balance balances</v>
      </c>
      <c r="B6" s="148"/>
      <c r="C6" s="149"/>
    </row>
    <row r="7" spans="1:3" s="113" customFormat="1" ht="15.75" x14ac:dyDescent="0.25">
      <c r="A7" s="150"/>
      <c r="B7" s="151"/>
      <c r="C7" s="152"/>
    </row>
    <row r="8" spans="1:3" s="93" customFormat="1" ht="15" x14ac:dyDescent="0.25">
      <c r="B8" s="118">
        <f>'Input Sheet 1'!B2</f>
        <v>2023</v>
      </c>
      <c r="C8" s="118">
        <f>+'Input Sheet 1'!B3</f>
        <v>2022</v>
      </c>
    </row>
    <row r="9" spans="1:3" s="93" customFormat="1" ht="15" x14ac:dyDescent="0.25">
      <c r="A9" s="93" t="s">
        <v>390</v>
      </c>
      <c r="B9" s="102">
        <f>-'Input Sheet 2'!B6</f>
        <v>0</v>
      </c>
      <c r="C9" s="102">
        <f>-'Input Sheet 2'!C6</f>
        <v>0</v>
      </c>
    </row>
    <row r="10" spans="1:3" s="93" customFormat="1" ht="15" x14ac:dyDescent="0.25">
      <c r="A10" s="93" t="s">
        <v>393</v>
      </c>
      <c r="B10" s="102">
        <f>-'Input Sheet 2'!B11</f>
        <v>0</v>
      </c>
      <c r="C10" s="102">
        <f>-'Input Sheet 2'!C11</f>
        <v>0</v>
      </c>
    </row>
    <row r="11" spans="1:3" s="93" customFormat="1" ht="15" x14ac:dyDescent="0.25">
      <c r="A11" s="93" t="s">
        <v>650</v>
      </c>
      <c r="B11" s="102">
        <f>-'Input Sheet 2'!B70</f>
        <v>0</v>
      </c>
      <c r="C11" s="102">
        <f>-'Input Sheet 2'!C70</f>
        <v>0</v>
      </c>
    </row>
    <row r="12" spans="1:3" s="93" customFormat="1" ht="15" x14ac:dyDescent="0.25">
      <c r="A12" s="93" t="s">
        <v>395</v>
      </c>
      <c r="B12" s="102">
        <f>-'Input Sheet 2'!B19</f>
        <v>0</v>
      </c>
      <c r="C12" s="102">
        <f>-'Input Sheet 2'!C19</f>
        <v>0</v>
      </c>
    </row>
    <row r="13" spans="1:3" s="93" customFormat="1" ht="15" x14ac:dyDescent="0.25">
      <c r="A13" s="93" t="s">
        <v>398</v>
      </c>
      <c r="B13" s="102">
        <f>-'Input Sheet 2'!B29</f>
        <v>0</v>
      </c>
      <c r="C13" s="102">
        <f>-'Input Sheet 2'!C29</f>
        <v>0</v>
      </c>
    </row>
    <row r="14" spans="1:3" s="93" customFormat="1" ht="15" x14ac:dyDescent="0.25">
      <c r="A14" s="93" t="s">
        <v>402</v>
      </c>
      <c r="B14" s="102">
        <f>-'Input Sheet 2'!B36</f>
        <v>0</v>
      </c>
      <c r="C14" s="102">
        <f>-'Input Sheet 2'!C36</f>
        <v>0</v>
      </c>
    </row>
    <row r="15" spans="1:3" s="93" customFormat="1" ht="15" x14ac:dyDescent="0.25">
      <c r="A15" s="93" t="s">
        <v>651</v>
      </c>
      <c r="B15" s="102">
        <f>-'Input Sheet 2'!B41</f>
        <v>0</v>
      </c>
      <c r="C15" s="102">
        <f>-'Input Sheet 2'!C41</f>
        <v>0</v>
      </c>
    </row>
    <row r="16" spans="1:3" s="93" customFormat="1" ht="15" x14ac:dyDescent="0.25">
      <c r="A16" s="93" t="s">
        <v>471</v>
      </c>
      <c r="B16" s="102">
        <f>-'Input Sheet 2'!B52</f>
        <v>0</v>
      </c>
      <c r="C16" s="102">
        <f>-'Input Sheet 2'!C52</f>
        <v>0</v>
      </c>
    </row>
    <row r="17" spans="1:3" s="115" customFormat="1" ht="15" x14ac:dyDescent="0.25">
      <c r="B17" s="116"/>
      <c r="C17" s="116"/>
    </row>
    <row r="18" spans="1:3" s="93" customFormat="1" ht="15" x14ac:dyDescent="0.25">
      <c r="A18" s="93" t="s">
        <v>411</v>
      </c>
      <c r="B18" s="102">
        <f>+'Input Sheet 3'!B6</f>
        <v>0</v>
      </c>
      <c r="C18" s="102">
        <f>+'Input Sheet 3'!C6</f>
        <v>0</v>
      </c>
    </row>
    <row r="19" spans="1:3" s="93" customFormat="1" ht="15" x14ac:dyDescent="0.25">
      <c r="A19" s="93" t="s">
        <v>413</v>
      </c>
      <c r="B19" s="102">
        <f>+'Input Sheet 3'!B9</f>
        <v>0</v>
      </c>
      <c r="C19" s="102">
        <f>+'Input Sheet 3'!C9</f>
        <v>0</v>
      </c>
    </row>
    <row r="20" spans="1:3" s="93" customFormat="1" ht="15" x14ac:dyDescent="0.25">
      <c r="A20" s="93" t="s">
        <v>647</v>
      </c>
      <c r="B20" s="102">
        <f>+'Input Sheet 3'!B84</f>
        <v>0</v>
      </c>
      <c r="C20" s="102">
        <f>+'Input Sheet 3'!C84</f>
        <v>0</v>
      </c>
    </row>
    <row r="21" spans="1:3" s="93" customFormat="1" ht="15" x14ac:dyDescent="0.25">
      <c r="A21" s="93" t="s">
        <v>414</v>
      </c>
      <c r="B21" s="102">
        <f>+'Input Sheet 3'!B19</f>
        <v>0</v>
      </c>
      <c r="C21" s="102">
        <f>+'Input Sheet 3'!C19</f>
        <v>0</v>
      </c>
    </row>
    <row r="22" spans="1:3" s="93" customFormat="1" ht="15" x14ac:dyDescent="0.25">
      <c r="A22" s="93" t="s">
        <v>421</v>
      </c>
      <c r="B22" s="102">
        <f>+'Input Sheet 3'!B28</f>
        <v>0</v>
      </c>
      <c r="C22" s="102">
        <f>+'Input Sheet 3'!C28</f>
        <v>0</v>
      </c>
    </row>
    <row r="23" spans="1:3" s="93" customFormat="1" ht="15" x14ac:dyDescent="0.25">
      <c r="A23" s="93" t="s">
        <v>423</v>
      </c>
      <c r="B23" s="102">
        <f>+'Input Sheet 3'!B31</f>
        <v>0</v>
      </c>
      <c r="C23" s="102">
        <f>+'Input Sheet 3'!C31</f>
        <v>0</v>
      </c>
    </row>
    <row r="24" spans="1:3" s="93" customFormat="1" ht="15" x14ac:dyDescent="0.25">
      <c r="A24" s="93" t="s">
        <v>424</v>
      </c>
      <c r="B24" s="102">
        <f>+'Input Sheet 3'!B37</f>
        <v>0</v>
      </c>
      <c r="C24" s="102">
        <f>+'Input Sheet 3'!C37</f>
        <v>0</v>
      </c>
    </row>
    <row r="25" spans="1:3" s="93" customFormat="1" ht="15" x14ac:dyDescent="0.25">
      <c r="A25" s="93" t="s">
        <v>652</v>
      </c>
      <c r="B25" s="102">
        <f>+'Input Sheet 3'!B44</f>
        <v>0</v>
      </c>
      <c r="C25" s="102">
        <f>+'Input Sheet 3'!C44</f>
        <v>0</v>
      </c>
    </row>
    <row r="26" spans="1:3" s="93" customFormat="1" ht="15" x14ac:dyDescent="0.25">
      <c r="A26" s="93" t="s">
        <v>430</v>
      </c>
      <c r="B26" s="102">
        <f>+'Input Sheet 3'!B47</f>
        <v>0</v>
      </c>
      <c r="C26" s="102">
        <f>+'Input Sheet 3'!C47</f>
        <v>0</v>
      </c>
    </row>
    <row r="27" spans="1:3" s="93" customFormat="1" ht="15" x14ac:dyDescent="0.25">
      <c r="A27" s="93" t="s">
        <v>648</v>
      </c>
      <c r="B27" s="102">
        <f>+'Input Sheet 3'!D57</f>
        <v>0</v>
      </c>
      <c r="C27" s="102">
        <f>+'Input Sheet 3'!E57</f>
        <v>0</v>
      </c>
    </row>
    <row r="28" spans="1:3" s="93" customFormat="1" ht="15" x14ac:dyDescent="0.25">
      <c r="A28" s="93" t="s">
        <v>471</v>
      </c>
      <c r="B28" s="102">
        <f>+'Input Sheet 3'!B66</f>
        <v>0</v>
      </c>
      <c r="C28" s="102">
        <f>+'Input Sheet 3'!C66</f>
        <v>0</v>
      </c>
    </row>
    <row r="29" spans="1:3" s="115" customFormat="1" ht="15" x14ac:dyDescent="0.25">
      <c r="B29" s="116"/>
      <c r="C29" s="116"/>
    </row>
    <row r="30" spans="1:3" s="93" customFormat="1" ht="15" x14ac:dyDescent="0.25">
      <c r="A30" s="93" t="s">
        <v>440</v>
      </c>
      <c r="B30" s="102">
        <f>+'Input Sheet 4'!C18</f>
        <v>0</v>
      </c>
      <c r="C30" s="102">
        <f>+'Input Sheet 4'!C17</f>
        <v>0</v>
      </c>
    </row>
    <row r="31" spans="1:3" s="93" customFormat="1" ht="15" x14ac:dyDescent="0.25">
      <c r="A31" s="93" t="s">
        <v>441</v>
      </c>
      <c r="B31" s="102">
        <f>+'Input Sheet 4'!D18</f>
        <v>0</v>
      </c>
      <c r="C31" s="102">
        <f>+'Input Sheet 4'!D17</f>
        <v>0</v>
      </c>
    </row>
    <row r="32" spans="1:3" s="93" customFormat="1" ht="15" x14ac:dyDescent="0.25">
      <c r="A32" s="93" t="s">
        <v>473</v>
      </c>
      <c r="B32" s="102">
        <f>+'Input Sheet 4'!E18</f>
        <v>0</v>
      </c>
      <c r="C32" s="102">
        <f>+'Input Sheet 4'!E17</f>
        <v>0</v>
      </c>
    </row>
    <row r="33" spans="1:3" s="93" customFormat="1" ht="15" x14ac:dyDescent="0.25">
      <c r="A33" s="93" t="s">
        <v>443</v>
      </c>
      <c r="B33" s="102">
        <f>+'Input Sheet 4'!F18</f>
        <v>0</v>
      </c>
      <c r="C33" s="102">
        <f>+'Input Sheet 4'!F17</f>
        <v>0</v>
      </c>
    </row>
    <row r="34" spans="1:3" s="115" customFormat="1" ht="15" x14ac:dyDescent="0.25">
      <c r="B34" s="116"/>
      <c r="C34" s="116"/>
    </row>
    <row r="35" spans="1:3" s="93" customFormat="1" ht="15" x14ac:dyDescent="0.25">
      <c r="A35" s="93" t="s">
        <v>474</v>
      </c>
      <c r="B35" s="102">
        <f>+'Input Sheet 4'!C46</f>
        <v>0</v>
      </c>
      <c r="C35" s="102">
        <f>+'Input Sheet 4'!D46</f>
        <v>0</v>
      </c>
    </row>
    <row r="36" spans="1:3" s="93" customFormat="1" ht="15" x14ac:dyDescent="0.25">
      <c r="A36" s="93" t="s">
        <v>452</v>
      </c>
      <c r="B36" s="102">
        <f>+'Input Sheet 4'!C53</f>
        <v>0</v>
      </c>
      <c r="C36" s="102">
        <f>+'Input Sheet 4'!D53</f>
        <v>0</v>
      </c>
    </row>
    <row r="37" spans="1:3" s="93" customFormat="1" ht="15" x14ac:dyDescent="0.25">
      <c r="A37" s="93" t="s">
        <v>475</v>
      </c>
      <c r="B37" s="102">
        <f>+'Input Sheet 4'!C58</f>
        <v>0</v>
      </c>
      <c r="C37" s="102">
        <f>+'Input Sheet 4'!D58</f>
        <v>0</v>
      </c>
    </row>
    <row r="38" spans="1:3" s="115" customFormat="1" ht="15" x14ac:dyDescent="0.25">
      <c r="B38" s="116"/>
      <c r="C38" s="116"/>
    </row>
    <row r="39" spans="1:3" s="93" customFormat="1" ht="15" x14ac:dyDescent="0.25">
      <c r="A39" s="93" t="s">
        <v>476</v>
      </c>
      <c r="B39" s="102">
        <f>-+'Input Sheet 4'!C66</f>
        <v>0</v>
      </c>
      <c r="C39" s="102">
        <f>-+'Input Sheet 4'!D66</f>
        <v>0</v>
      </c>
    </row>
    <row r="40" spans="1:3" s="93" customFormat="1" ht="15" x14ac:dyDescent="0.25">
      <c r="A40" s="93" t="s">
        <v>649</v>
      </c>
      <c r="B40" s="102">
        <f>-'Input Sheet 4'!C75</f>
        <v>0</v>
      </c>
      <c r="C40" s="102">
        <f>-'Input Sheet 4'!D75</f>
        <v>0</v>
      </c>
    </row>
    <row r="41" spans="1:3" s="115" customFormat="1" ht="15" x14ac:dyDescent="0.25">
      <c r="B41" s="116"/>
      <c r="C41" s="116"/>
    </row>
    <row r="42" spans="1:3" s="93" customFormat="1" ht="15" x14ac:dyDescent="0.25">
      <c r="A42" s="93" t="s">
        <v>477</v>
      </c>
      <c r="B42" s="102">
        <f>-'Input Sheet 4'!C90</f>
        <v>0</v>
      </c>
      <c r="C42" s="102">
        <f>-'Input Sheet 4'!D90</f>
        <v>0</v>
      </c>
    </row>
    <row r="43" spans="1:3" s="93" customFormat="1" ht="15" x14ac:dyDescent="0.25">
      <c r="A43" s="93" t="s">
        <v>582</v>
      </c>
      <c r="B43" s="102">
        <f>+'Input Sheet 4'!C101</f>
        <v>0</v>
      </c>
      <c r="C43" s="102">
        <f>+'Input Sheet 4'!D101</f>
        <v>0</v>
      </c>
    </row>
    <row r="44" spans="1:3" s="93" customFormat="1" ht="15" x14ac:dyDescent="0.25">
      <c r="A44" s="93" t="s">
        <v>478</v>
      </c>
      <c r="B44" s="102">
        <f>-'Input Sheet 4'!C97</f>
        <v>0</v>
      </c>
      <c r="C44" s="102">
        <f>-'Input Sheet 4'!D97</f>
        <v>0</v>
      </c>
    </row>
    <row r="45" spans="1:3" s="93" customFormat="1" ht="15" x14ac:dyDescent="0.25">
      <c r="A45" s="93" t="s">
        <v>479</v>
      </c>
      <c r="B45" s="102">
        <f>-'Input Sheet 4'!C102</f>
        <v>0</v>
      </c>
      <c r="C45" s="102">
        <f>-'Input Sheet 4'!D102</f>
        <v>0</v>
      </c>
    </row>
    <row r="46" spans="1:3" s="115" customFormat="1" ht="15" x14ac:dyDescent="0.25">
      <c r="B46" s="116"/>
      <c r="C46" s="116"/>
    </row>
    <row r="47" spans="1:3" s="93" customFormat="1" ht="15.75" thickBot="1" x14ac:dyDescent="0.3">
      <c r="B47" s="117">
        <f>ROUND(SUM(B9:B46),2)</f>
        <v>0</v>
      </c>
      <c r="C47" s="117">
        <f>ROUND(SUM(C9:C46),2)</f>
        <v>0</v>
      </c>
    </row>
    <row r="48" spans="1:3" ht="13.5" thickTop="1" x14ac:dyDescent="0.2"/>
    <row r="49" spans="2:3" x14ac:dyDescent="0.2">
      <c r="B49" s="114"/>
      <c r="C49" s="114"/>
    </row>
  </sheetData>
  <mergeCells count="5">
    <mergeCell ref="A6:C7"/>
    <mergeCell ref="A1:C1"/>
    <mergeCell ref="A2:C2"/>
    <mergeCell ref="A3:C3"/>
    <mergeCell ref="A4:C5"/>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2:F291"/>
  <sheetViews>
    <sheetView topLeftCell="A263" zoomScaleNormal="100" workbookViewId="0">
      <selection activeCell="C295" sqref="C295"/>
    </sheetView>
  </sheetViews>
  <sheetFormatPr defaultRowHeight="12.75" x14ac:dyDescent="0.2"/>
  <cols>
    <col min="1" max="1" width="49.7109375" style="1" customWidth="1"/>
    <col min="2" max="2" width="10.7109375" style="3" customWidth="1"/>
    <col min="3" max="4" width="10.7109375" style="6" customWidth="1"/>
    <col min="5" max="5" width="10.7109375" style="3" customWidth="1"/>
    <col min="6" max="6" width="1.7109375" style="3" customWidth="1"/>
    <col min="7" max="16384" width="9.140625" style="3"/>
  </cols>
  <sheetData>
    <row r="12" spans="1:5" ht="23.25" x14ac:dyDescent="0.2">
      <c r="A12" s="159" t="str">
        <f>'Input Sheet 1'!B4 &amp; " Liberal Democrats"</f>
        <v>(pick from list) Liberal Democrats</v>
      </c>
      <c r="B12" s="159"/>
      <c r="C12" s="159"/>
      <c r="D12" s="159"/>
      <c r="E12" s="159"/>
    </row>
    <row r="13" spans="1:5" ht="23.25" x14ac:dyDescent="0.2">
      <c r="A13" s="160" t="str">
        <f>"Accounts for the Year Ended 31st December " &amp; 'Input Sheet 1'!B2</f>
        <v>Accounts for the Year Ended 31st December 2023</v>
      </c>
      <c r="B13" s="160"/>
      <c r="C13" s="160"/>
      <c r="D13" s="160"/>
      <c r="E13" s="160"/>
    </row>
    <row r="16" spans="1:5" ht="15" customHeight="1" x14ac:dyDescent="0.2">
      <c r="A16" s="4" t="s">
        <v>615</v>
      </c>
      <c r="B16" s="5"/>
      <c r="C16" s="5"/>
      <c r="D16" s="5"/>
      <c r="E16" s="5"/>
    </row>
    <row r="18" spans="1:5" ht="15" x14ac:dyDescent="0.2">
      <c r="A18" s="4" t="s">
        <v>6</v>
      </c>
    </row>
    <row r="19" spans="1:5" x14ac:dyDescent="0.2">
      <c r="A19" s="1" t="str">
        <f>IF('Input Sheet 1'!A9&lt;&gt;"(name)",'Input Sheet 1'!A9,"-")</f>
        <v>-</v>
      </c>
      <c r="B19" s="1" t="str">
        <f>IF('Input Sheet 1'!A9&lt;&gt;"(name)",'Input Sheet 1'!B9,"-")</f>
        <v>-</v>
      </c>
    </row>
    <row r="20" spans="1:5" x14ac:dyDescent="0.2">
      <c r="A20" s="1" t="str">
        <f>IF('Input Sheet 1'!A10&lt;&gt;"(name)",'Input Sheet 1'!A10,"-")</f>
        <v>-</v>
      </c>
      <c r="B20" s="1" t="str">
        <f>IF('Input Sheet 1'!A10&lt;&gt;"(name)",'Input Sheet 1'!B10,"-")</f>
        <v>-</v>
      </c>
    </row>
    <row r="21" spans="1:5" x14ac:dyDescent="0.2">
      <c r="A21" s="1" t="str">
        <f>IF('Input Sheet 1'!A12&lt;&gt;"(number)",'Input Sheet 1'!A12 &amp; " Councillors on " &amp; 'Input Sheet 1'!B12 &amp; " Council","-")</f>
        <v>-</v>
      </c>
      <c r="B21" s="7"/>
    </row>
    <row r="22" spans="1:5" x14ac:dyDescent="0.2">
      <c r="A22" s="1" t="str">
        <f>IF('Input Sheet 1'!A13&lt;&gt;"(number)",'Input Sheet 1'!A13 &amp; " Councillors on " &amp; 'Input Sheet 1'!B13 &amp; " Council","-")</f>
        <v>-</v>
      </c>
      <c r="B22" s="7"/>
    </row>
    <row r="23" spans="1:5" x14ac:dyDescent="0.2">
      <c r="A23" s="1" t="str">
        <f>IF('Input Sheet 1'!A14&lt;&gt;"(number)",'Input Sheet 1'!A14 &amp; " Councillors on " &amp; 'Input Sheet 1'!B14 &amp; " Council","-")</f>
        <v>-</v>
      </c>
      <c r="B23" s="7"/>
    </row>
    <row r="24" spans="1:5" x14ac:dyDescent="0.2">
      <c r="A24" s="1" t="str">
        <f>IF('Input Sheet 1'!A15&lt;&gt;"(number)",'Input Sheet 1'!A15 &amp; " Councillors on " &amp; 'Input Sheet 1'!B15 &amp; " Council","-")</f>
        <v>-</v>
      </c>
    </row>
    <row r="25" spans="1:5" ht="15" x14ac:dyDescent="0.2">
      <c r="A25" s="4" t="s">
        <v>19</v>
      </c>
    </row>
    <row r="26" spans="1:5" x14ac:dyDescent="0.2">
      <c r="A26" s="161" t="s">
        <v>659</v>
      </c>
      <c r="B26" s="161"/>
      <c r="C26" s="161"/>
      <c r="D26" s="161"/>
      <c r="E26" s="161"/>
    </row>
    <row r="27" spans="1:5" ht="14.25" x14ac:dyDescent="0.2">
      <c r="A27" s="9" t="s">
        <v>480</v>
      </c>
      <c r="B27" s="10" t="s">
        <v>481</v>
      </c>
    </row>
    <row r="28" spans="1:5" x14ac:dyDescent="0.2">
      <c r="A28" s="11" t="str">
        <f>+'Input Sheet 1'!A17</f>
        <v>(name)</v>
      </c>
      <c r="B28" s="7" t="s">
        <v>482</v>
      </c>
    </row>
    <row r="29" spans="1:5" x14ac:dyDescent="0.2">
      <c r="A29" s="11" t="str">
        <f>+'Input Sheet 1'!A18</f>
        <v>(name)</v>
      </c>
      <c r="B29" s="7" t="s">
        <v>483</v>
      </c>
    </row>
    <row r="31" spans="1:5" ht="15" x14ac:dyDescent="0.2">
      <c r="A31" s="4" t="s">
        <v>25</v>
      </c>
    </row>
    <row r="32" spans="1:5" x14ac:dyDescent="0.2">
      <c r="A32" s="1" t="str">
        <f>IF('Input Sheet 1'!B23&gt;0,"The" &amp; 'Input Sheet 1'!B4 &amp; " Liberal Democrats are responsible for " &amp; 'Input Sheet 1'!B23 &amp; " branches","There are no branches")</f>
        <v>There are no branches</v>
      </c>
    </row>
    <row r="33" spans="1:5" x14ac:dyDescent="0.2">
      <c r="A33" s="161" t="str">
        <f>IF('Input Sheet 1'!B23=0,"-","Income reveived and expenditure incurred by those branches have been included in these accounts.")</f>
        <v>-</v>
      </c>
      <c r="B33" s="161"/>
      <c r="C33" s="161"/>
      <c r="D33" s="161"/>
      <c r="E33" s="161"/>
    </row>
    <row r="34" spans="1:5" x14ac:dyDescent="0.2">
      <c r="A34" s="8"/>
      <c r="B34" s="8"/>
      <c r="C34" s="8"/>
      <c r="D34" s="8"/>
      <c r="E34" s="8"/>
    </row>
    <row r="35" spans="1:5" ht="15" x14ac:dyDescent="0.2">
      <c r="A35" s="4" t="s">
        <v>484</v>
      </c>
      <c r="B35" s="8"/>
      <c r="C35" s="8"/>
      <c r="D35" s="8"/>
      <c r="E35" s="8"/>
    </row>
    <row r="36" spans="1:5" x14ac:dyDescent="0.2">
      <c r="A36" s="1" t="str">
        <f>"This statement of accounts uses " &amp; 'Input Sheet 1'!B39 &amp;  " accounting method."</f>
        <v>This statement of accounts uses (pick from list) accounting method.</v>
      </c>
      <c r="B36" s="8"/>
      <c r="C36" s="8"/>
      <c r="D36" s="8"/>
      <c r="E36" s="8"/>
    </row>
    <row r="38" spans="1:5" x14ac:dyDescent="0.2">
      <c r="A38" s="156" t="str">
        <f>+A12</f>
        <v>(pick from list) Liberal Democrats</v>
      </c>
      <c r="B38" s="156"/>
      <c r="C38" s="156"/>
      <c r="D38" s="156"/>
    </row>
    <row r="39" spans="1:5" x14ac:dyDescent="0.2">
      <c r="A39" s="157" t="str">
        <f>"Accounts for the Year Ended 31st December " &amp; 'Input Sheet 1'!B2</f>
        <v>Accounts for the Year Ended 31st December 2023</v>
      </c>
      <c r="B39" s="157"/>
      <c r="C39" s="157"/>
      <c r="D39" s="157"/>
    </row>
    <row r="40" spans="1:5" ht="15" x14ac:dyDescent="0.2">
      <c r="A40" s="4"/>
    </row>
    <row r="41" spans="1:5" ht="15" x14ac:dyDescent="0.2">
      <c r="A41" s="31" t="s">
        <v>485</v>
      </c>
    </row>
    <row r="42" spans="1:5" x14ac:dyDescent="0.2">
      <c r="A42" s="155" t="s">
        <v>654</v>
      </c>
      <c r="B42" s="155"/>
      <c r="C42" s="155"/>
      <c r="D42" s="155"/>
      <c r="E42" s="155"/>
    </row>
    <row r="43" spans="1:5" x14ac:dyDescent="0.2">
      <c r="A43" s="155"/>
      <c r="B43" s="155"/>
      <c r="C43" s="155"/>
      <c r="D43" s="155"/>
      <c r="E43" s="155"/>
    </row>
    <row r="44" spans="1:5" x14ac:dyDescent="0.2">
      <c r="A44" s="155"/>
      <c r="B44" s="155"/>
      <c r="C44" s="155"/>
      <c r="D44" s="155"/>
      <c r="E44" s="155"/>
    </row>
    <row r="45" spans="1:5" x14ac:dyDescent="0.2">
      <c r="A45" s="155"/>
      <c r="B45" s="155"/>
      <c r="C45" s="155"/>
      <c r="D45" s="155"/>
      <c r="E45" s="155"/>
    </row>
    <row r="46" spans="1:5" ht="15" x14ac:dyDescent="0.2">
      <c r="A46" s="31" t="s">
        <v>486</v>
      </c>
    </row>
    <row r="47" spans="1:5" ht="12.75" customHeight="1" x14ac:dyDescent="0.2">
      <c r="A47" s="155" t="s">
        <v>655</v>
      </c>
      <c r="B47" s="155"/>
      <c r="C47" s="155"/>
      <c r="D47" s="155"/>
      <c r="E47" s="155"/>
    </row>
    <row r="48" spans="1:5" x14ac:dyDescent="0.2">
      <c r="A48" s="155"/>
      <c r="B48" s="155"/>
      <c r="C48" s="155"/>
      <c r="D48" s="155"/>
      <c r="E48" s="155"/>
    </row>
    <row r="49" spans="1:5" x14ac:dyDescent="0.2">
      <c r="A49" s="155"/>
      <c r="B49" s="155"/>
      <c r="C49" s="155"/>
      <c r="D49" s="155"/>
      <c r="E49" s="155"/>
    </row>
    <row r="50" spans="1:5" x14ac:dyDescent="0.2">
      <c r="A50" s="155"/>
      <c r="B50" s="155"/>
      <c r="C50" s="155"/>
      <c r="D50" s="155"/>
      <c r="E50" s="155"/>
    </row>
    <row r="51" spans="1:5" ht="15" x14ac:dyDescent="0.2">
      <c r="A51" s="31" t="s">
        <v>487</v>
      </c>
    </row>
    <row r="52" spans="1:5" ht="12.75" customHeight="1" x14ac:dyDescent="0.2">
      <c r="A52" s="155" t="s">
        <v>656</v>
      </c>
      <c r="B52" s="155"/>
      <c r="C52" s="155"/>
      <c r="D52" s="155"/>
      <c r="E52" s="155"/>
    </row>
    <row r="53" spans="1:5" x14ac:dyDescent="0.2">
      <c r="A53" s="155"/>
      <c r="B53" s="155"/>
      <c r="C53" s="155"/>
      <c r="D53" s="155"/>
      <c r="E53" s="155"/>
    </row>
    <row r="54" spans="1:5" x14ac:dyDescent="0.2">
      <c r="A54" s="155"/>
      <c r="B54" s="155"/>
      <c r="C54" s="155"/>
      <c r="D54" s="155"/>
      <c r="E54" s="155"/>
    </row>
    <row r="55" spans="1:5" x14ac:dyDescent="0.2">
      <c r="A55" s="155"/>
      <c r="B55" s="155"/>
      <c r="C55" s="155"/>
      <c r="D55" s="155"/>
      <c r="E55" s="155"/>
    </row>
    <row r="56" spans="1:5" x14ac:dyDescent="0.2">
      <c r="A56" s="3"/>
    </row>
    <row r="57" spans="1:5" ht="15" x14ac:dyDescent="0.2">
      <c r="A57" s="31" t="s">
        <v>653</v>
      </c>
    </row>
    <row r="58" spans="1:5" ht="12.75" customHeight="1" x14ac:dyDescent="0.2">
      <c r="A58" s="155" t="s">
        <v>657</v>
      </c>
      <c r="B58" s="155"/>
      <c r="C58" s="155"/>
      <c r="D58" s="155"/>
      <c r="E58" s="155"/>
    </row>
    <row r="59" spans="1:5" x14ac:dyDescent="0.2">
      <c r="A59" s="155"/>
      <c r="B59" s="155"/>
      <c r="C59" s="155"/>
      <c r="D59" s="155"/>
      <c r="E59" s="155"/>
    </row>
    <row r="60" spans="1:5" x14ac:dyDescent="0.2">
      <c r="A60" s="155"/>
      <c r="B60" s="155"/>
      <c r="C60" s="155"/>
      <c r="D60" s="155"/>
      <c r="E60" s="155"/>
    </row>
    <row r="61" spans="1:5" x14ac:dyDescent="0.2">
      <c r="A61" s="155"/>
      <c r="B61" s="155"/>
      <c r="C61" s="155"/>
      <c r="D61" s="155"/>
      <c r="E61" s="155"/>
    </row>
    <row r="62" spans="1:5" ht="15" x14ac:dyDescent="0.2">
      <c r="A62" s="4"/>
    </row>
    <row r="63" spans="1:5" x14ac:dyDescent="0.2">
      <c r="A63" s="156" t="str">
        <f>+A$12</f>
        <v>(pick from list) Liberal Democrats</v>
      </c>
      <c r="B63" s="156"/>
      <c r="C63" s="156"/>
      <c r="D63" s="156"/>
    </row>
    <row r="64" spans="1:5" x14ac:dyDescent="0.2">
      <c r="A64" s="157" t="str">
        <f>+A$13</f>
        <v>Accounts for the Year Ended 31st December 2023</v>
      </c>
      <c r="B64" s="157"/>
      <c r="C64" s="157"/>
      <c r="D64" s="157"/>
    </row>
    <row r="65" spans="1:4" x14ac:dyDescent="0.2">
      <c r="A65" s="154" t="s">
        <v>488</v>
      </c>
      <c r="B65" s="154"/>
      <c r="C65" s="154"/>
      <c r="D65" s="154"/>
    </row>
    <row r="66" spans="1:4" x14ac:dyDescent="0.2">
      <c r="B66" s="3" t="s">
        <v>489</v>
      </c>
      <c r="C66" s="32">
        <f>'Input Sheet 1'!B2</f>
        <v>2023</v>
      </c>
      <c r="D66" s="32">
        <f>'Input Sheet 1'!B3</f>
        <v>2022</v>
      </c>
    </row>
    <row r="67" spans="1:4" ht="15" x14ac:dyDescent="0.2">
      <c r="A67" s="31" t="s">
        <v>490</v>
      </c>
      <c r="C67" s="14"/>
      <c r="D67" s="14"/>
    </row>
    <row r="68" spans="1:4" x14ac:dyDescent="0.2">
      <c r="A68" s="1" t="s">
        <v>390</v>
      </c>
      <c r="B68" s="3">
        <v>1</v>
      </c>
      <c r="C68" s="15">
        <f>-'Trial Balance'!B9</f>
        <v>0</v>
      </c>
      <c r="D68" s="15">
        <f>-'Trial Balance'!C9</f>
        <v>0</v>
      </c>
    </row>
    <row r="69" spans="1:4" x14ac:dyDescent="0.2">
      <c r="A69" s="1" t="s">
        <v>392</v>
      </c>
      <c r="B69" s="3">
        <v>2</v>
      </c>
      <c r="C69" s="15">
        <v>0</v>
      </c>
      <c r="D69" s="15">
        <v>0</v>
      </c>
    </row>
    <row r="70" spans="1:4" x14ac:dyDescent="0.2">
      <c r="A70" s="1" t="s">
        <v>393</v>
      </c>
      <c r="B70" s="3">
        <v>3</v>
      </c>
      <c r="C70" s="15">
        <f>-'Trial Balance'!B10</f>
        <v>0</v>
      </c>
      <c r="D70" s="15">
        <f>-'Trial Balance'!C10</f>
        <v>0</v>
      </c>
    </row>
    <row r="71" spans="1:4" x14ac:dyDescent="0.2">
      <c r="A71" s="1" t="s">
        <v>650</v>
      </c>
      <c r="B71" s="3">
        <v>4</v>
      </c>
      <c r="C71" s="15">
        <f>-'Trial Balance'!B11</f>
        <v>0</v>
      </c>
      <c r="D71" s="15">
        <f>-'Trial Balance'!C11</f>
        <v>0</v>
      </c>
    </row>
    <row r="72" spans="1:4" x14ac:dyDescent="0.2">
      <c r="A72" s="1" t="s">
        <v>395</v>
      </c>
      <c r="B72" s="3">
        <v>5</v>
      </c>
      <c r="C72" s="15">
        <f>-'Trial Balance'!B12</f>
        <v>0</v>
      </c>
      <c r="D72" s="15">
        <f>-'Trial Balance'!C12</f>
        <v>0</v>
      </c>
    </row>
    <row r="73" spans="1:4" x14ac:dyDescent="0.2">
      <c r="A73" s="1" t="s">
        <v>398</v>
      </c>
      <c r="B73" s="3">
        <v>6</v>
      </c>
      <c r="C73" s="15">
        <f>-'Trial Balance'!B13</f>
        <v>0</v>
      </c>
      <c r="D73" s="15">
        <f>-'Trial Balance'!C13</f>
        <v>0</v>
      </c>
    </row>
    <row r="74" spans="1:4" x14ac:dyDescent="0.2">
      <c r="A74" s="1" t="s">
        <v>402</v>
      </c>
      <c r="B74" s="3">
        <v>7</v>
      </c>
      <c r="C74" s="15">
        <f>-'Trial Balance'!B14</f>
        <v>0</v>
      </c>
      <c r="D74" s="15">
        <f>-'Trial Balance'!C14</f>
        <v>0</v>
      </c>
    </row>
    <row r="75" spans="1:4" x14ac:dyDescent="0.2">
      <c r="A75" s="1" t="s">
        <v>651</v>
      </c>
      <c r="B75" s="3">
        <v>8</v>
      </c>
      <c r="C75" s="15">
        <f>-'Trial Balance'!B15</f>
        <v>0</v>
      </c>
      <c r="D75" s="15">
        <f>-'Trial Balance'!C15</f>
        <v>0</v>
      </c>
    </row>
    <row r="76" spans="1:4" x14ac:dyDescent="0.2">
      <c r="A76" s="1" t="s">
        <v>471</v>
      </c>
      <c r="B76" s="3">
        <v>9</v>
      </c>
      <c r="C76" s="15">
        <f>-'Trial Balance'!B16</f>
        <v>0</v>
      </c>
      <c r="D76" s="15">
        <f>-'Trial Balance'!C16</f>
        <v>0</v>
      </c>
    </row>
    <row r="77" spans="1:4" x14ac:dyDescent="0.2">
      <c r="C77" s="15"/>
      <c r="D77" s="15"/>
    </row>
    <row r="78" spans="1:4" ht="13.5" thickBot="1" x14ac:dyDescent="0.25">
      <c r="A78" s="33" t="s">
        <v>658</v>
      </c>
      <c r="C78" s="16">
        <f>SUM(C67:C77)</f>
        <v>0</v>
      </c>
      <c r="D78" s="16">
        <f>SUM(D67:D77)</f>
        <v>0</v>
      </c>
    </row>
    <row r="79" spans="1:4" x14ac:dyDescent="0.2">
      <c r="C79" s="15"/>
      <c r="D79" s="15"/>
    </row>
    <row r="80" spans="1:4" ht="15" x14ac:dyDescent="0.2">
      <c r="A80" s="31" t="s">
        <v>491</v>
      </c>
      <c r="C80" s="15"/>
      <c r="D80" s="15"/>
    </row>
    <row r="81" spans="1:4" x14ac:dyDescent="0.2">
      <c r="A81" s="1" t="s">
        <v>411</v>
      </c>
      <c r="B81" s="3" t="s">
        <v>469</v>
      </c>
      <c r="C81" s="15">
        <f>+'Trial Balance'!B18</f>
        <v>0</v>
      </c>
      <c r="D81" s="15">
        <f>+'Trial Balance'!C18</f>
        <v>0</v>
      </c>
    </row>
    <row r="82" spans="1:4" x14ac:dyDescent="0.2">
      <c r="A82" s="1" t="s">
        <v>614</v>
      </c>
      <c r="B82" s="3" t="s">
        <v>469</v>
      </c>
      <c r="C82" s="15">
        <f>+'Trial Balance'!B19</f>
        <v>0</v>
      </c>
      <c r="D82" s="15">
        <f>+'Trial Balance'!C19</f>
        <v>0</v>
      </c>
    </row>
    <row r="83" spans="1:4" x14ac:dyDescent="0.2">
      <c r="A83" s="1" t="s">
        <v>647</v>
      </c>
      <c r="B83" s="3">
        <v>4</v>
      </c>
      <c r="C83" s="15">
        <f>+'Trial Balance'!B20</f>
        <v>0</v>
      </c>
      <c r="D83" s="15">
        <f>+'Trial Balance'!C20</f>
        <v>0</v>
      </c>
    </row>
    <row r="84" spans="1:4" x14ac:dyDescent="0.2">
      <c r="A84" s="1" t="s">
        <v>414</v>
      </c>
      <c r="B84" s="3">
        <v>10</v>
      </c>
      <c r="C84" s="15">
        <f>+'Trial Balance'!B21</f>
        <v>0</v>
      </c>
      <c r="D84" s="15">
        <f>+'Trial Balance'!C21</f>
        <v>0</v>
      </c>
    </row>
    <row r="85" spans="1:4" x14ac:dyDescent="0.2">
      <c r="A85" s="1" t="s">
        <v>421</v>
      </c>
      <c r="B85" s="3">
        <v>7</v>
      </c>
      <c r="C85" s="15">
        <f>+'Trial Balance'!B22</f>
        <v>0</v>
      </c>
      <c r="D85" s="15">
        <f>+'Trial Balance'!C22</f>
        <v>0</v>
      </c>
    </row>
    <row r="86" spans="1:4" x14ac:dyDescent="0.2">
      <c r="A86" s="1" t="s">
        <v>423</v>
      </c>
      <c r="B86" s="3" t="s">
        <v>469</v>
      </c>
      <c r="C86" s="15">
        <f>+'Trial Balance'!B23</f>
        <v>0</v>
      </c>
      <c r="D86" s="15">
        <f>+'Trial Balance'!C23</f>
        <v>0</v>
      </c>
    </row>
    <row r="87" spans="1:4" x14ac:dyDescent="0.2">
      <c r="A87" s="1" t="s">
        <v>424</v>
      </c>
      <c r="B87" s="3">
        <v>5</v>
      </c>
      <c r="C87" s="15">
        <f>+'Trial Balance'!B24</f>
        <v>0</v>
      </c>
      <c r="D87" s="15">
        <f>+'Trial Balance'!C24</f>
        <v>0</v>
      </c>
    </row>
    <row r="88" spans="1:4" x14ac:dyDescent="0.2">
      <c r="A88" s="1" t="s">
        <v>652</v>
      </c>
      <c r="B88" s="3">
        <v>11</v>
      </c>
      <c r="C88" s="15">
        <f>+'Trial Balance'!B25</f>
        <v>0</v>
      </c>
      <c r="D88" s="15">
        <f>+'Trial Balance'!C25</f>
        <v>0</v>
      </c>
    </row>
    <row r="89" spans="1:4" x14ac:dyDescent="0.2">
      <c r="A89" s="1" t="s">
        <v>430</v>
      </c>
      <c r="B89" s="3">
        <v>12</v>
      </c>
      <c r="C89" s="15">
        <f>+'Trial Balance'!B26</f>
        <v>0</v>
      </c>
      <c r="D89" s="15">
        <f>+'Trial Balance'!C26</f>
        <v>0</v>
      </c>
    </row>
    <row r="90" spans="1:4" x14ac:dyDescent="0.2">
      <c r="A90" s="1" t="s">
        <v>660</v>
      </c>
      <c r="B90" s="3">
        <v>15</v>
      </c>
      <c r="C90" s="15">
        <f>+'Trial Balance'!B27</f>
        <v>0</v>
      </c>
      <c r="D90" s="15">
        <f>+'Trial Balance'!C27</f>
        <v>0</v>
      </c>
    </row>
    <row r="91" spans="1:4" x14ac:dyDescent="0.2">
      <c r="A91" s="1" t="s">
        <v>471</v>
      </c>
      <c r="B91" s="3">
        <v>9</v>
      </c>
      <c r="C91" s="15">
        <f>+'Trial Balance'!B28</f>
        <v>0</v>
      </c>
      <c r="D91" s="15">
        <f>+'Trial Balance'!C28</f>
        <v>0</v>
      </c>
    </row>
    <row r="92" spans="1:4" x14ac:dyDescent="0.2">
      <c r="C92" s="15"/>
      <c r="D92" s="15"/>
    </row>
    <row r="93" spans="1:4" ht="13.5" thickBot="1" x14ac:dyDescent="0.25">
      <c r="A93" s="1" t="s">
        <v>661</v>
      </c>
      <c r="C93" s="16">
        <f>SUM(C80:C92)</f>
        <v>0</v>
      </c>
      <c r="D93" s="16">
        <f>SUM(D80:D92)</f>
        <v>0</v>
      </c>
    </row>
    <row r="94" spans="1:4" x14ac:dyDescent="0.2">
      <c r="C94" s="15"/>
      <c r="D94" s="15"/>
    </row>
    <row r="95" spans="1:4" ht="13.5" thickBot="1" x14ac:dyDescent="0.25">
      <c r="A95" s="1" t="s">
        <v>662</v>
      </c>
      <c r="C95" s="16">
        <f>ROUND(+C78-C93,2)</f>
        <v>0</v>
      </c>
      <c r="D95" s="16">
        <f>ROUND(+D78-D93,2)</f>
        <v>0</v>
      </c>
    </row>
    <row r="97" spans="1:4" x14ac:dyDescent="0.2">
      <c r="A97" s="156" t="str">
        <f>+A$12</f>
        <v>(pick from list) Liberal Democrats</v>
      </c>
      <c r="B97" s="156"/>
      <c r="C97" s="156"/>
      <c r="D97" s="156"/>
    </row>
    <row r="98" spans="1:4" x14ac:dyDescent="0.2">
      <c r="A98" s="157" t="str">
        <f>+A$13</f>
        <v>Accounts for the Year Ended 31st December 2023</v>
      </c>
      <c r="B98" s="157"/>
      <c r="C98" s="157"/>
      <c r="D98" s="157"/>
    </row>
    <row r="99" spans="1:4" x14ac:dyDescent="0.2">
      <c r="A99" s="154" t="s">
        <v>492</v>
      </c>
      <c r="B99" s="154"/>
      <c r="C99" s="154"/>
      <c r="D99" s="154"/>
    </row>
    <row r="100" spans="1:4" x14ac:dyDescent="0.2">
      <c r="B100" s="3" t="s">
        <v>489</v>
      </c>
      <c r="C100" s="32">
        <f>+C$66</f>
        <v>2023</v>
      </c>
      <c r="D100" s="32">
        <f>+D$66</f>
        <v>2022</v>
      </c>
    </row>
    <row r="101" spans="1:4" ht="15" x14ac:dyDescent="0.2">
      <c r="A101" s="31" t="s">
        <v>493</v>
      </c>
      <c r="C101" s="14"/>
      <c r="D101" s="14"/>
    </row>
    <row r="102" spans="1:4" x14ac:dyDescent="0.2">
      <c r="A102" s="1" t="s">
        <v>440</v>
      </c>
      <c r="B102" s="3">
        <v>12</v>
      </c>
      <c r="C102" s="15">
        <f>+'Trial Balance'!B30</f>
        <v>0</v>
      </c>
      <c r="D102" s="15">
        <f>+'Trial Balance'!C30</f>
        <v>0</v>
      </c>
    </row>
    <row r="103" spans="1:4" x14ac:dyDescent="0.2">
      <c r="A103" s="1" t="s">
        <v>472</v>
      </c>
      <c r="B103" s="3">
        <v>12</v>
      </c>
      <c r="C103" s="15">
        <f>+'Trial Balance'!B31</f>
        <v>0</v>
      </c>
      <c r="D103" s="15">
        <f>+'Trial Balance'!C31</f>
        <v>0</v>
      </c>
    </row>
    <row r="104" spans="1:4" x14ac:dyDescent="0.2">
      <c r="A104" s="1" t="s">
        <v>473</v>
      </c>
      <c r="B104" s="3">
        <v>12</v>
      </c>
      <c r="C104" s="15">
        <f>+'Trial Balance'!B32</f>
        <v>0</v>
      </c>
      <c r="D104" s="15">
        <f>+'Trial Balance'!C32</f>
        <v>0</v>
      </c>
    </row>
    <row r="105" spans="1:4" x14ac:dyDescent="0.2">
      <c r="A105" s="1" t="s">
        <v>443</v>
      </c>
      <c r="B105" s="3">
        <v>6</v>
      </c>
      <c r="C105" s="15">
        <f>+'Trial Balance'!B33</f>
        <v>0</v>
      </c>
      <c r="D105" s="15">
        <f>+'Trial Balance'!C33</f>
        <v>0</v>
      </c>
    </row>
    <row r="106" spans="1:4" x14ac:dyDescent="0.2">
      <c r="C106" s="15"/>
      <c r="D106" s="15"/>
    </row>
    <row r="107" spans="1:4" x14ac:dyDescent="0.2">
      <c r="A107" s="33" t="s">
        <v>494</v>
      </c>
      <c r="C107" s="17">
        <f>SUM(C101:C106)</f>
        <v>0</v>
      </c>
      <c r="D107" s="17">
        <f>SUM(D101:D106)</f>
        <v>0</v>
      </c>
    </row>
    <row r="108" spans="1:4" x14ac:dyDescent="0.2">
      <c r="C108" s="15"/>
      <c r="D108" s="15"/>
    </row>
    <row r="109" spans="1:4" ht="15" x14ac:dyDescent="0.2">
      <c r="A109" s="31" t="s">
        <v>495</v>
      </c>
      <c r="C109" s="15"/>
      <c r="D109" s="15"/>
    </row>
    <row r="110" spans="1:4" x14ac:dyDescent="0.2">
      <c r="A110" s="1" t="s">
        <v>474</v>
      </c>
      <c r="B110" s="3">
        <v>6</v>
      </c>
      <c r="C110" s="15">
        <f>+'Trial Balance'!B35</f>
        <v>0</v>
      </c>
      <c r="D110" s="15">
        <f>+'Trial Balance'!C35</f>
        <v>0</v>
      </c>
    </row>
    <row r="111" spans="1:4" x14ac:dyDescent="0.2">
      <c r="A111" s="1" t="s">
        <v>452</v>
      </c>
      <c r="B111" s="3">
        <v>13</v>
      </c>
      <c r="C111" s="15">
        <f>+'Trial Balance'!B36</f>
        <v>0</v>
      </c>
      <c r="D111" s="15">
        <f>+'Trial Balance'!C36</f>
        <v>0</v>
      </c>
    </row>
    <row r="112" spans="1:4" x14ac:dyDescent="0.2">
      <c r="A112" s="1" t="s">
        <v>475</v>
      </c>
      <c r="B112" s="3">
        <v>14</v>
      </c>
      <c r="C112" s="15">
        <f>+'Trial Balance'!B37</f>
        <v>0</v>
      </c>
      <c r="D112" s="15">
        <f>+'Trial Balance'!C37</f>
        <v>0</v>
      </c>
    </row>
    <row r="113" spans="1:4" x14ac:dyDescent="0.2">
      <c r="C113" s="15"/>
      <c r="D113" s="15"/>
    </row>
    <row r="114" spans="1:4" x14ac:dyDescent="0.2">
      <c r="A114" s="33" t="s">
        <v>663</v>
      </c>
      <c r="C114" s="17">
        <f>SUM(C109:C113)</f>
        <v>0</v>
      </c>
      <c r="D114" s="17">
        <f>SUM(D109:D113)</f>
        <v>0</v>
      </c>
    </row>
    <row r="115" spans="1:4" x14ac:dyDescent="0.2">
      <c r="C115" s="15"/>
      <c r="D115" s="15"/>
    </row>
    <row r="116" spans="1:4" ht="15" x14ac:dyDescent="0.2">
      <c r="A116" s="31" t="s">
        <v>496</v>
      </c>
      <c r="C116" s="15"/>
      <c r="D116" s="15"/>
    </row>
    <row r="117" spans="1:4" x14ac:dyDescent="0.2">
      <c r="A117" s="1" t="s">
        <v>476</v>
      </c>
      <c r="B117" s="3" t="s">
        <v>469</v>
      </c>
      <c r="C117" s="15">
        <f>-'Trial Balance'!B39</f>
        <v>0</v>
      </c>
      <c r="D117" s="15">
        <f>-'Trial Balance'!C39</f>
        <v>0</v>
      </c>
    </row>
    <row r="118" spans="1:4" x14ac:dyDescent="0.2">
      <c r="A118" s="1" t="s">
        <v>649</v>
      </c>
      <c r="B118" s="3">
        <v>15</v>
      </c>
      <c r="C118" s="15">
        <f>-'Trial Balance'!B40</f>
        <v>0</v>
      </c>
      <c r="D118" s="15">
        <f>-'Trial Balance'!C40</f>
        <v>0</v>
      </c>
    </row>
    <row r="119" spans="1:4" x14ac:dyDescent="0.2">
      <c r="C119" s="15"/>
      <c r="D119" s="15"/>
    </row>
    <row r="120" spans="1:4" x14ac:dyDescent="0.2">
      <c r="A120" s="33" t="s">
        <v>664</v>
      </c>
      <c r="C120" s="17">
        <f>SUM(C116:C119)</f>
        <v>0</v>
      </c>
      <c r="D120" s="17">
        <f>SUM(D116:D119)</f>
        <v>0</v>
      </c>
    </row>
    <row r="121" spans="1:4" x14ac:dyDescent="0.2">
      <c r="C121" s="15"/>
      <c r="D121" s="15"/>
    </row>
    <row r="122" spans="1:4" ht="15.75" thickBot="1" x14ac:dyDescent="0.25">
      <c r="A122" s="31" t="s">
        <v>497</v>
      </c>
      <c r="C122" s="18">
        <f>ROUND(+C107+C114-C120,2)</f>
        <v>0</v>
      </c>
      <c r="D122" s="18">
        <f>ROUND(+D107+D114-D120,2)</f>
        <v>0</v>
      </c>
    </row>
    <row r="123" spans="1:4" ht="13.5" thickTop="1" x14ac:dyDescent="0.2">
      <c r="C123" s="15"/>
      <c r="D123" s="15"/>
    </row>
    <row r="124" spans="1:4" ht="15" x14ac:dyDescent="0.2">
      <c r="A124" s="4" t="s">
        <v>468</v>
      </c>
      <c r="C124" s="15"/>
      <c r="D124" s="15"/>
    </row>
    <row r="125" spans="1:4" x14ac:dyDescent="0.2">
      <c r="A125" s="1" t="s">
        <v>498</v>
      </c>
      <c r="C125" s="15">
        <f>+D128</f>
        <v>0</v>
      </c>
      <c r="D125" s="15">
        <f>-'Trial Balance'!C42</f>
        <v>0</v>
      </c>
    </row>
    <row r="126" spans="1:4" x14ac:dyDescent="0.2">
      <c r="A126" s="1" t="s">
        <v>584</v>
      </c>
      <c r="C126" s="15">
        <f>-'Input Sheet 4'!C101</f>
        <v>0</v>
      </c>
      <c r="D126" s="15">
        <f>-'Input Sheet 4'!D101</f>
        <v>0</v>
      </c>
    </row>
    <row r="127" spans="1:4" x14ac:dyDescent="0.2">
      <c r="A127" s="1" t="s">
        <v>666</v>
      </c>
      <c r="C127" s="19">
        <f>+C95</f>
        <v>0</v>
      </c>
      <c r="D127" s="19">
        <f>+D95</f>
        <v>0</v>
      </c>
    </row>
    <row r="128" spans="1:4" x14ac:dyDescent="0.2">
      <c r="A128" s="1" t="s">
        <v>499</v>
      </c>
      <c r="C128" s="15">
        <f>SUM(C125:C127)</f>
        <v>0</v>
      </c>
      <c r="D128" s="15">
        <f>SUM(D125:D127)</f>
        <v>0</v>
      </c>
    </row>
    <row r="129" spans="1:5" x14ac:dyDescent="0.2">
      <c r="A129" s="1" t="s">
        <v>470</v>
      </c>
      <c r="C129" s="15">
        <f>-'Trial Balance'!B44</f>
        <v>0</v>
      </c>
      <c r="D129" s="15">
        <f>-'Trial Balance'!C44</f>
        <v>0</v>
      </c>
    </row>
    <row r="130" spans="1:5" x14ac:dyDescent="0.2">
      <c r="A130" s="1" t="s">
        <v>667</v>
      </c>
      <c r="C130" s="15">
        <f>-'Trial Balance'!B45</f>
        <v>0</v>
      </c>
      <c r="D130" s="15">
        <f>-'Trial Balance'!C45</f>
        <v>0</v>
      </c>
    </row>
    <row r="131" spans="1:5" x14ac:dyDescent="0.2">
      <c r="C131" s="15"/>
      <c r="D131" s="15"/>
    </row>
    <row r="132" spans="1:5" ht="13.5" thickBot="1" x14ac:dyDescent="0.25">
      <c r="A132" s="34" t="s">
        <v>665</v>
      </c>
      <c r="B132" s="6"/>
      <c r="C132" s="18">
        <f>ROUND(SUM(C128:C131),2)</f>
        <v>0</v>
      </c>
      <c r="D132" s="18">
        <f>ROUND(SUM(D128:D131),2)</f>
        <v>0</v>
      </c>
      <c r="E132" s="6"/>
    </row>
    <row r="133" spans="1:5" ht="16.5" thickTop="1" x14ac:dyDescent="0.2">
      <c r="A133" s="165" t="str">
        <f>IF(C122&lt;&gt;C132,"Your " &amp; 'Input Sheet 1'!B2 &amp; " Balance Sheet does not balance, please check all figures and correct","")</f>
        <v/>
      </c>
      <c r="B133" s="165"/>
      <c r="C133" s="165"/>
      <c r="D133" s="165"/>
      <c r="E133" s="165"/>
    </row>
    <row r="134" spans="1:5" ht="15.75" x14ac:dyDescent="0.2">
      <c r="A134" s="165" t="str">
        <f>IF(D122&lt;&gt;D132,"Your " &amp; 'Input Sheet 1'!B3 &amp; "  Balance Sheet does not balance, please check all figures and correct","")</f>
        <v/>
      </c>
      <c r="B134" s="165"/>
      <c r="C134" s="165"/>
      <c r="D134" s="165"/>
      <c r="E134" s="165"/>
    </row>
    <row r="135" spans="1:5" x14ac:dyDescent="0.2">
      <c r="A135" s="156" t="str">
        <f>+A$12</f>
        <v>(pick from list) Liberal Democrats</v>
      </c>
      <c r="B135" s="156"/>
      <c r="C135" s="156"/>
      <c r="D135" s="156"/>
    </row>
    <row r="136" spans="1:5" x14ac:dyDescent="0.2">
      <c r="A136" s="157" t="str">
        <f>+A$13</f>
        <v>Accounts for the Year Ended 31st December 2023</v>
      </c>
      <c r="B136" s="157"/>
      <c r="C136" s="157"/>
      <c r="D136" s="157"/>
    </row>
    <row r="137" spans="1:5" x14ac:dyDescent="0.2">
      <c r="A137" s="154" t="s">
        <v>500</v>
      </c>
      <c r="B137" s="154"/>
      <c r="C137" s="154"/>
      <c r="D137" s="154"/>
    </row>
    <row r="139" spans="1:5" ht="15" x14ac:dyDescent="0.2">
      <c r="A139" s="4" t="s">
        <v>501</v>
      </c>
      <c r="B139" s="12"/>
      <c r="C139" s="32">
        <f>+C$66</f>
        <v>2023</v>
      </c>
      <c r="D139" s="32">
        <f>+D$66</f>
        <v>2022</v>
      </c>
      <c r="E139" s="12"/>
    </row>
    <row r="140" spans="1:5" x14ac:dyDescent="0.2">
      <c r="A140" s="1" t="s">
        <v>502</v>
      </c>
      <c r="B140" s="12"/>
      <c r="C140" s="15">
        <f>+C68</f>
        <v>0</v>
      </c>
      <c r="D140" s="15">
        <f>+D68</f>
        <v>0</v>
      </c>
      <c r="E140" s="12"/>
    </row>
    <row r="141" spans="1:5" x14ac:dyDescent="0.2">
      <c r="B141" s="12"/>
      <c r="C141" s="14"/>
      <c r="D141" s="14"/>
      <c r="E141" s="12"/>
    </row>
    <row r="142" spans="1:5" ht="15" x14ac:dyDescent="0.2">
      <c r="A142" s="4" t="s">
        <v>503</v>
      </c>
      <c r="B142" s="12"/>
      <c r="C142" s="13">
        <f>+C$66</f>
        <v>2023</v>
      </c>
      <c r="D142" s="13">
        <f>+D$66</f>
        <v>2022</v>
      </c>
      <c r="E142" s="12"/>
    </row>
    <row r="143" spans="1:5" x14ac:dyDescent="0.2">
      <c r="A143" s="1" t="s">
        <v>504</v>
      </c>
      <c r="B143" s="12"/>
      <c r="C143" s="15">
        <f>+C69</f>
        <v>0</v>
      </c>
      <c r="D143" s="15">
        <f>+D69</f>
        <v>0</v>
      </c>
      <c r="E143" s="12"/>
    </row>
    <row r="144" spans="1:5" x14ac:dyDescent="0.2">
      <c r="B144" s="12"/>
      <c r="C144" s="14"/>
      <c r="D144" s="14"/>
      <c r="E144" s="12"/>
    </row>
    <row r="145" spans="1:5" ht="15" x14ac:dyDescent="0.2">
      <c r="A145" s="4" t="s">
        <v>505</v>
      </c>
      <c r="B145" s="12"/>
      <c r="C145" s="13">
        <f>+C$66</f>
        <v>2023</v>
      </c>
      <c r="D145" s="13">
        <f>+D$66</f>
        <v>2022</v>
      </c>
      <c r="E145" s="12"/>
    </row>
    <row r="146" spans="1:5" x14ac:dyDescent="0.2">
      <c r="A146" s="1" t="s">
        <v>506</v>
      </c>
      <c r="B146" s="12"/>
      <c r="C146" s="15">
        <f>+'Input Sheet 2'!B9</f>
        <v>0</v>
      </c>
      <c r="D146" s="15">
        <f>+'Input Sheet 2'!C9</f>
        <v>0</v>
      </c>
      <c r="E146" s="12"/>
    </row>
    <row r="147" spans="1:5" x14ac:dyDescent="0.2">
      <c r="A147" s="1" t="s">
        <v>507</v>
      </c>
      <c r="B147" s="12"/>
      <c r="C147" s="15">
        <f>+'Input Sheet 2'!B10</f>
        <v>0</v>
      </c>
      <c r="D147" s="15">
        <f>+'Input Sheet 2'!C10</f>
        <v>0</v>
      </c>
      <c r="E147" s="12"/>
    </row>
    <row r="148" spans="1:5" x14ac:dyDescent="0.2">
      <c r="A148" s="33" t="s">
        <v>508</v>
      </c>
      <c r="B148" s="12"/>
      <c r="C148" s="17">
        <f>SUM(C146:C147)</f>
        <v>0</v>
      </c>
      <c r="D148" s="17">
        <f>SUM(D146:D147)</f>
        <v>0</v>
      </c>
      <c r="E148" s="12"/>
    </row>
    <row r="149" spans="1:5" x14ac:dyDescent="0.2">
      <c r="B149" s="12"/>
      <c r="C149" s="14"/>
      <c r="D149" s="14"/>
      <c r="E149" s="12"/>
    </row>
    <row r="150" spans="1:5" ht="15" x14ac:dyDescent="0.2">
      <c r="A150" s="4" t="s">
        <v>509</v>
      </c>
      <c r="B150" s="162">
        <f>+C$66</f>
        <v>2023</v>
      </c>
      <c r="C150" s="163"/>
      <c r="D150" s="164">
        <f>+D$66</f>
        <v>2022</v>
      </c>
      <c r="E150" s="162"/>
    </row>
    <row r="151" spans="1:5" ht="15" x14ac:dyDescent="0.2">
      <c r="A151" s="4"/>
      <c r="B151" s="20" t="s">
        <v>490</v>
      </c>
      <c r="C151" s="21" t="s">
        <v>510</v>
      </c>
      <c r="D151" s="20" t="s">
        <v>490</v>
      </c>
      <c r="E151" s="20" t="s">
        <v>510</v>
      </c>
    </row>
    <row r="152" spans="1:5" x14ac:dyDescent="0.2">
      <c r="A152" s="1" t="str">
        <f>IF('Input Sheet 1'!B24&gt;0,'Input Sheet 1'!B24,"This area has no branches")</f>
        <v>This area has no branches</v>
      </c>
      <c r="B152" s="15" t="str">
        <f>IF('Input Sheet 2'!B58&gt;0,'Input Sheet 2'!B58,"")</f>
        <v/>
      </c>
      <c r="C152" s="22" t="str">
        <f>IF('Input Sheet 3'!B72&gt;0,'Input Sheet 3'!B72,"")</f>
        <v/>
      </c>
      <c r="D152" s="15" t="str">
        <f>IF('Input Sheet 2'!C58&gt;0,'Input Sheet 2'!C58,"")</f>
        <v/>
      </c>
      <c r="E152" s="15" t="str">
        <f>IF('Input Sheet 3'!C72&gt;0,'Input Sheet 3'!C72,"")</f>
        <v/>
      </c>
    </row>
    <row r="153" spans="1:5" x14ac:dyDescent="0.2">
      <c r="A153" s="1" t="str">
        <f>IF('Input Sheet 1'!B25&gt;0,'Input Sheet 1'!B25,"")</f>
        <v/>
      </c>
      <c r="B153" s="15" t="str">
        <f>IF('Input Sheet 2'!B59&gt;0,'Input Sheet 2'!B59,"")</f>
        <v/>
      </c>
      <c r="C153" s="22" t="str">
        <f>IF('Input Sheet 3'!B73&gt;0,'Input Sheet 3'!B73,"")</f>
        <v/>
      </c>
      <c r="D153" s="15" t="str">
        <f>IF('Input Sheet 2'!C59&gt;0,'Input Sheet 2'!C59,"")</f>
        <v/>
      </c>
      <c r="E153" s="15" t="str">
        <f>IF('Input Sheet 3'!C73&gt;0,'Input Sheet 3'!C73,"")</f>
        <v/>
      </c>
    </row>
    <row r="154" spans="1:5" x14ac:dyDescent="0.2">
      <c r="A154" s="1" t="str">
        <f>IF('Input Sheet 1'!B26&gt;0,'Input Sheet 1'!B26,"")</f>
        <v/>
      </c>
      <c r="B154" s="15" t="str">
        <f>IF('Input Sheet 2'!B60&gt;0,'Input Sheet 2'!B60,"")</f>
        <v/>
      </c>
      <c r="C154" s="22" t="str">
        <f>IF('Input Sheet 3'!B74&gt;0,'Input Sheet 3'!B74,"")</f>
        <v/>
      </c>
      <c r="D154" s="15" t="str">
        <f>IF('Input Sheet 2'!C60&gt;0,'Input Sheet 2'!C60,"")</f>
        <v/>
      </c>
      <c r="E154" s="15" t="str">
        <f>IF('Input Sheet 3'!C74&gt;0,'Input Sheet 3'!C74,"")</f>
        <v/>
      </c>
    </row>
    <row r="155" spans="1:5" x14ac:dyDescent="0.2">
      <c r="A155" s="1" t="str">
        <f>IF('Input Sheet 1'!B27&gt;0,'Input Sheet 1'!B27,"")</f>
        <v/>
      </c>
      <c r="B155" s="15" t="str">
        <f>IF('Input Sheet 2'!B61&gt;0,'Input Sheet 2'!B61,"")</f>
        <v/>
      </c>
      <c r="C155" s="22" t="str">
        <f>IF('Input Sheet 3'!B75&gt;0,'Input Sheet 3'!B75,"")</f>
        <v/>
      </c>
      <c r="D155" s="15" t="str">
        <f>IF('Input Sheet 2'!C61&gt;0,'Input Sheet 2'!C61,"")</f>
        <v/>
      </c>
      <c r="E155" s="15" t="str">
        <f>IF('Input Sheet 3'!C75&gt;0,'Input Sheet 3'!C75,"")</f>
        <v/>
      </c>
    </row>
    <row r="156" spans="1:5" x14ac:dyDescent="0.2">
      <c r="A156" s="1" t="str">
        <f>IF('Input Sheet 1'!B28&gt;0,'Input Sheet 1'!B28,"")</f>
        <v/>
      </c>
      <c r="B156" s="15" t="str">
        <f>IF('Input Sheet 2'!B62&gt;0,'Input Sheet 2'!B62,"")</f>
        <v/>
      </c>
      <c r="C156" s="22" t="str">
        <f>IF('Input Sheet 3'!B76&gt;0,'Input Sheet 3'!B76,"")</f>
        <v/>
      </c>
      <c r="D156" s="15" t="str">
        <f>IF('Input Sheet 2'!C62&gt;0,'Input Sheet 2'!C62,"")</f>
        <v/>
      </c>
      <c r="E156" s="15" t="str">
        <f>IF('Input Sheet 3'!C76&gt;0,'Input Sheet 3'!C76,"")</f>
        <v/>
      </c>
    </row>
    <row r="157" spans="1:5" x14ac:dyDescent="0.2">
      <c r="A157" s="1" t="str">
        <f>IF('Input Sheet 1'!B29&gt;0,'Input Sheet 1'!B29,"")</f>
        <v/>
      </c>
      <c r="B157" s="15" t="str">
        <f>IF('Input Sheet 2'!B63&gt;0,'Input Sheet 2'!B63,"")</f>
        <v/>
      </c>
      <c r="C157" s="22" t="str">
        <f>IF('Input Sheet 3'!B77&gt;0,'Input Sheet 3'!B77,"")</f>
        <v/>
      </c>
      <c r="D157" s="15" t="str">
        <f>IF('Input Sheet 2'!C63&gt;0,'Input Sheet 2'!C63,"")</f>
        <v/>
      </c>
      <c r="E157" s="15" t="str">
        <f>IF('Input Sheet 3'!C77&gt;0,'Input Sheet 3'!C77,"")</f>
        <v/>
      </c>
    </row>
    <row r="158" spans="1:5" x14ac:dyDescent="0.2">
      <c r="A158" s="1" t="str">
        <f>IF('Input Sheet 1'!B30&gt;0,'Input Sheet 1'!B30,"")</f>
        <v/>
      </c>
      <c r="B158" s="15" t="str">
        <f>IF('Input Sheet 2'!B64&gt;0,'Input Sheet 2'!B64,"")</f>
        <v/>
      </c>
      <c r="C158" s="22" t="str">
        <f>IF('Input Sheet 3'!B78&gt;0,'Input Sheet 3'!B78,"")</f>
        <v/>
      </c>
      <c r="D158" s="15" t="str">
        <f>IF('Input Sheet 2'!C64&gt;0,'Input Sheet 2'!C64,"")</f>
        <v/>
      </c>
      <c r="E158" s="15" t="str">
        <f>IF('Input Sheet 3'!C78&gt;0,'Input Sheet 3'!C78,"")</f>
        <v/>
      </c>
    </row>
    <row r="159" spans="1:5" x14ac:dyDescent="0.2">
      <c r="A159" s="1" t="str">
        <f>IF('Input Sheet 1'!B31&gt;0,'Input Sheet 1'!B31,"")</f>
        <v/>
      </c>
      <c r="B159" s="15" t="str">
        <f>IF('Input Sheet 2'!B65&gt;0,'Input Sheet 2'!B65,"")</f>
        <v/>
      </c>
      <c r="C159" s="22" t="str">
        <f>IF('Input Sheet 3'!B79&gt;0,'Input Sheet 3'!B79,"")</f>
        <v/>
      </c>
      <c r="D159" s="15" t="str">
        <f>IF('Input Sheet 2'!C65&gt;0,'Input Sheet 2'!C65,"")</f>
        <v/>
      </c>
      <c r="E159" s="15" t="str">
        <f>IF('Input Sheet 3'!C79&gt;0,'Input Sheet 3'!C79,"")</f>
        <v/>
      </c>
    </row>
    <row r="160" spans="1:5" x14ac:dyDescent="0.2">
      <c r="A160" s="1" t="str">
        <f>IF('Input Sheet 1'!B32&gt;0,'Input Sheet 1'!B32,"")</f>
        <v/>
      </c>
      <c r="B160" s="15" t="str">
        <f>IF('Input Sheet 2'!B66&gt;0,'Input Sheet 2'!B66,"")</f>
        <v/>
      </c>
      <c r="C160" s="22" t="str">
        <f>IF('Input Sheet 3'!B80&gt;0,'Input Sheet 3'!B80,"")</f>
        <v/>
      </c>
      <c r="D160" s="15" t="str">
        <f>IF('Input Sheet 2'!C66&gt;0,'Input Sheet 2'!C66,"")</f>
        <v/>
      </c>
      <c r="E160" s="15" t="str">
        <f>IF('Input Sheet 3'!C80&gt;0,'Input Sheet 3'!C80,"")</f>
        <v/>
      </c>
    </row>
    <row r="161" spans="1:6" x14ac:dyDescent="0.2">
      <c r="A161" s="1" t="str">
        <f>IF('Input Sheet 1'!B33&gt;0,'Input Sheet 1'!B33,"")</f>
        <v/>
      </c>
      <c r="B161" s="15" t="str">
        <f>IF('Input Sheet 2'!B67&gt;0,'Input Sheet 2'!B67,"")</f>
        <v/>
      </c>
      <c r="C161" s="22" t="str">
        <f>IF('Input Sheet 3'!B81&gt;0,'Input Sheet 3'!B81,"")</f>
        <v/>
      </c>
      <c r="D161" s="15" t="str">
        <f>IF('Input Sheet 2'!C67&gt;0,'Input Sheet 2'!C67,"")</f>
        <v/>
      </c>
      <c r="E161" s="15" t="str">
        <f>IF('Input Sheet 3'!C81&gt;0,'Input Sheet 3'!C81,"")</f>
        <v/>
      </c>
    </row>
    <row r="162" spans="1:6" x14ac:dyDescent="0.2">
      <c r="A162" s="1" t="str">
        <f>IF('Input Sheet 1'!B34&gt;0,'Input Sheet 1'!B34,"")</f>
        <v/>
      </c>
      <c r="B162" s="15" t="str">
        <f>IF('Input Sheet 2'!B68&gt;0,'Input Sheet 2'!B68,"")</f>
        <v/>
      </c>
      <c r="C162" s="22" t="str">
        <f>IF('Input Sheet 3'!B82&gt;0,'Input Sheet 3'!B82,"")</f>
        <v/>
      </c>
      <c r="D162" s="15" t="str">
        <f>IF('Input Sheet 2'!C68&gt;0,'Input Sheet 2'!C68,"")</f>
        <v/>
      </c>
      <c r="E162" s="15" t="str">
        <f>IF('Input Sheet 3'!C82&gt;0,'Input Sheet 3'!C82,"")</f>
        <v/>
      </c>
    </row>
    <row r="163" spans="1:6" x14ac:dyDescent="0.2">
      <c r="A163" s="1" t="str">
        <f>IF('Input Sheet 1'!B35&gt;0,'Input Sheet 1'!B35,"")</f>
        <v/>
      </c>
      <c r="B163" s="15" t="str">
        <f>IF('Input Sheet 2'!B69&gt;0,'Input Sheet 2'!B69,"")</f>
        <v/>
      </c>
      <c r="C163" s="22" t="str">
        <f>IF('Input Sheet 3'!B83&gt;0,'Input Sheet 3'!B83,"")</f>
        <v/>
      </c>
      <c r="D163" s="15" t="str">
        <f>IF('Input Sheet 2'!C69&gt;0,'Input Sheet 2'!C69,"")</f>
        <v/>
      </c>
      <c r="E163" s="15" t="str">
        <f>IF('Input Sheet 3'!C83&gt;0,'Input Sheet 3'!C83,"")</f>
        <v/>
      </c>
    </row>
    <row r="164" spans="1:6" x14ac:dyDescent="0.2">
      <c r="B164" s="17">
        <f>SUM(B152:B163)</f>
        <v>0</v>
      </c>
      <c r="C164" s="23">
        <f>SUM(C152:C163)</f>
        <v>0</v>
      </c>
      <c r="D164" s="17">
        <f>SUM(D152:D163)</f>
        <v>0</v>
      </c>
      <c r="E164" s="17">
        <f>SUM(E152:E163)</f>
        <v>0</v>
      </c>
    </row>
    <row r="165" spans="1:6" x14ac:dyDescent="0.2">
      <c r="B165" s="6"/>
      <c r="D165" s="3"/>
      <c r="E165" s="6"/>
      <c r="F165" s="6"/>
    </row>
    <row r="166" spans="1:6" ht="15" x14ac:dyDescent="0.2">
      <c r="A166" s="4" t="s">
        <v>511</v>
      </c>
      <c r="C166" s="3"/>
      <c r="D166" s="3"/>
    </row>
    <row r="167" spans="1:6" x14ac:dyDescent="0.2">
      <c r="A167" s="168" t="str">
        <f>IF(C72&gt;0,"Fundraising in the year included " &amp; 'Input Sheet 2'!B23,"There were no fundraising events this year.")</f>
        <v>There were no fundraising events this year.</v>
      </c>
      <c r="B167" s="168"/>
      <c r="C167" s="168"/>
      <c r="D167" s="168"/>
      <c r="E167" s="168"/>
    </row>
    <row r="168" spans="1:6" x14ac:dyDescent="0.2">
      <c r="A168" s="168"/>
      <c r="B168" s="168"/>
      <c r="C168" s="168"/>
      <c r="D168" s="168"/>
      <c r="E168" s="168"/>
    </row>
    <row r="169" spans="1:6" x14ac:dyDescent="0.2">
      <c r="A169" s="168"/>
      <c r="B169" s="168"/>
      <c r="C169" s="168"/>
      <c r="D169" s="168"/>
      <c r="E169" s="168"/>
    </row>
    <row r="170" spans="1:6" ht="15" x14ac:dyDescent="0.2">
      <c r="A170" s="4" t="s">
        <v>512</v>
      </c>
      <c r="B170" s="162">
        <f>+C$66</f>
        <v>2023</v>
      </c>
      <c r="C170" s="163"/>
      <c r="D170" s="164">
        <f>+D$66</f>
        <v>2022</v>
      </c>
      <c r="E170" s="162"/>
    </row>
    <row r="171" spans="1:6" ht="15" x14ac:dyDescent="0.2">
      <c r="A171" s="4"/>
      <c r="B171" s="158" t="s">
        <v>668</v>
      </c>
      <c r="C171" s="158" t="s">
        <v>513</v>
      </c>
      <c r="D171" s="169" t="s">
        <v>668</v>
      </c>
      <c r="E171" s="158" t="s">
        <v>513</v>
      </c>
    </row>
    <row r="172" spans="1:6" ht="15" x14ac:dyDescent="0.2">
      <c r="A172" s="4"/>
      <c r="B172" s="158"/>
      <c r="C172" s="158"/>
      <c r="D172" s="169"/>
      <c r="E172" s="158"/>
    </row>
    <row r="173" spans="1:6" x14ac:dyDescent="0.2">
      <c r="A173" s="1" t="s">
        <v>514</v>
      </c>
      <c r="B173" s="15">
        <f>+C110</f>
        <v>0</v>
      </c>
      <c r="C173" s="15" t="str">
        <f>+'Input Sheet 2'!B27</f>
        <v xml:space="preserve"> </v>
      </c>
      <c r="D173" s="24">
        <f>+D110</f>
        <v>0</v>
      </c>
      <c r="E173" s="15">
        <f>+'Input Sheet 2'!C27</f>
        <v>0</v>
      </c>
    </row>
    <row r="174" spans="1:6" x14ac:dyDescent="0.2">
      <c r="A174" s="1" t="s">
        <v>443</v>
      </c>
      <c r="B174" s="15">
        <f>+C105</f>
        <v>0</v>
      </c>
      <c r="C174" s="15">
        <f>+'Input Sheet 2'!B28</f>
        <v>0</v>
      </c>
      <c r="D174" s="24">
        <f>+D105</f>
        <v>0</v>
      </c>
      <c r="E174" s="15">
        <f>+'Input Sheet 2'!C28</f>
        <v>0</v>
      </c>
    </row>
    <row r="175" spans="1:6" x14ac:dyDescent="0.2">
      <c r="C175" s="3"/>
      <c r="D175" s="3"/>
    </row>
    <row r="176" spans="1:6" ht="15" x14ac:dyDescent="0.2">
      <c r="A176" s="4" t="s">
        <v>515</v>
      </c>
      <c r="C176" s="170">
        <f>'Input Sheet 1'!B2</f>
        <v>2023</v>
      </c>
      <c r="D176" s="170"/>
    </row>
    <row r="177" spans="1:5" x14ac:dyDescent="0.2">
      <c r="C177" s="3" t="s">
        <v>516</v>
      </c>
      <c r="D177" s="6" t="s">
        <v>517</v>
      </c>
    </row>
    <row r="178" spans="1:5" x14ac:dyDescent="0.2">
      <c r="A178" s="1" t="s">
        <v>669</v>
      </c>
      <c r="C178" s="15">
        <f>+'Input Sheet 2'!B32</f>
        <v>0</v>
      </c>
      <c r="D178" s="15">
        <f>+'Input Sheet 3'!B24</f>
        <v>0</v>
      </c>
    </row>
    <row r="179" spans="1:5" x14ac:dyDescent="0.2">
      <c r="A179" s="1" t="s">
        <v>670</v>
      </c>
      <c r="C179" s="15">
        <f>+'Input Sheet 2'!B33</f>
        <v>0</v>
      </c>
      <c r="D179" s="15">
        <f>+'Input Sheet 3'!B25</f>
        <v>0</v>
      </c>
    </row>
    <row r="180" spans="1:5" x14ac:dyDescent="0.2">
      <c r="A180" s="1" t="s">
        <v>576</v>
      </c>
      <c r="C180" s="15">
        <f>+'Input Sheet 2'!B34</f>
        <v>0</v>
      </c>
      <c r="D180" s="15">
        <f>+'Input Sheet 3'!B26</f>
        <v>0</v>
      </c>
    </row>
    <row r="181" spans="1:5" x14ac:dyDescent="0.2">
      <c r="A181" s="1" t="s">
        <v>671</v>
      </c>
      <c r="C181" s="15">
        <f>+'Input Sheet 2'!B35</f>
        <v>0</v>
      </c>
      <c r="D181" s="15">
        <f>+'Input Sheet 3'!B27</f>
        <v>0</v>
      </c>
    </row>
    <row r="182" spans="1:5" x14ac:dyDescent="0.2">
      <c r="C182" s="17">
        <f>SUM(C178:C181)</f>
        <v>0</v>
      </c>
      <c r="D182" s="17">
        <f>SUM(D178:D181)</f>
        <v>0</v>
      </c>
    </row>
    <row r="183" spans="1:5" x14ac:dyDescent="0.2">
      <c r="C183" s="14"/>
      <c r="D183" s="14"/>
    </row>
    <row r="184" spans="1:5" ht="15" x14ac:dyDescent="0.2">
      <c r="A184" s="4" t="s">
        <v>518</v>
      </c>
      <c r="C184" s="32">
        <f>+C$66</f>
        <v>2023</v>
      </c>
      <c r="D184" s="32">
        <f>+D$66</f>
        <v>2022</v>
      </c>
    </row>
    <row r="185" spans="1:5" x14ac:dyDescent="0.2">
      <c r="A185" s="1" t="s">
        <v>547</v>
      </c>
      <c r="C185" s="15">
        <f>+'Input Sheet 2'!B39</f>
        <v>0</v>
      </c>
      <c r="D185" s="15">
        <f>+'Input Sheet 2'!C39</f>
        <v>0</v>
      </c>
    </row>
    <row r="186" spans="1:5" x14ac:dyDescent="0.2">
      <c r="A186" s="1" t="s">
        <v>548</v>
      </c>
      <c r="C186" s="15">
        <f>+'Input Sheet 2'!B40</f>
        <v>0</v>
      </c>
      <c r="D186" s="15">
        <f>+'Input Sheet 2'!C40</f>
        <v>0</v>
      </c>
    </row>
    <row r="187" spans="1:5" x14ac:dyDescent="0.2">
      <c r="C187" s="17">
        <f>SUM(C185:C186)</f>
        <v>0</v>
      </c>
      <c r="D187" s="17">
        <f>SUM(D185:D186)</f>
        <v>0</v>
      </c>
    </row>
    <row r="189" spans="1:5" ht="12" customHeight="1" x14ac:dyDescent="0.2">
      <c r="A189" s="4" t="s">
        <v>519</v>
      </c>
      <c r="B189" s="162">
        <f>+C$66</f>
        <v>2023</v>
      </c>
      <c r="C189" s="163"/>
      <c r="D189" s="164">
        <f>+D$66</f>
        <v>2022</v>
      </c>
      <c r="E189" s="162"/>
    </row>
    <row r="190" spans="1:5" ht="12" customHeight="1" x14ac:dyDescent="0.2">
      <c r="B190" s="3" t="s">
        <v>490</v>
      </c>
      <c r="C190" s="6" t="s">
        <v>520</v>
      </c>
      <c r="D190" s="25" t="s">
        <v>490</v>
      </c>
      <c r="E190" s="3" t="s">
        <v>520</v>
      </c>
    </row>
    <row r="191" spans="1:5" ht="12" customHeight="1" x14ac:dyDescent="0.2">
      <c r="A191" s="1" t="str">
        <f>IF(B191+D191=0,"",'Input Sheet 2'!A48)</f>
        <v/>
      </c>
      <c r="B191" s="15">
        <f>+'Input Sheet 2'!B48</f>
        <v>0</v>
      </c>
      <c r="C191" s="15"/>
      <c r="D191" s="24">
        <f>+'Input Sheet 2'!C48</f>
        <v>0</v>
      </c>
      <c r="E191" s="15"/>
    </row>
    <row r="192" spans="1:5" ht="12" customHeight="1" x14ac:dyDescent="0.2">
      <c r="A192" s="1" t="str">
        <f>IF(B192+D192=0,"",'Input Sheet 2'!A49)</f>
        <v/>
      </c>
      <c r="B192" s="15">
        <f>+'Input Sheet 2'!B49</f>
        <v>0</v>
      </c>
      <c r="C192" s="15"/>
      <c r="D192" s="24">
        <f>+'Input Sheet 2'!C49</f>
        <v>0</v>
      </c>
      <c r="E192" s="15"/>
    </row>
    <row r="193" spans="1:5" ht="12" customHeight="1" x14ac:dyDescent="0.2">
      <c r="A193" s="1" t="str">
        <f>IF(B193+D193=0,"",'Input Sheet 2'!A50)</f>
        <v/>
      </c>
      <c r="B193" s="15">
        <f>+'Input Sheet 2'!B50</f>
        <v>0</v>
      </c>
      <c r="C193" s="15"/>
      <c r="D193" s="24">
        <f>+'Input Sheet 2'!C50</f>
        <v>0</v>
      </c>
      <c r="E193" s="15"/>
    </row>
    <row r="194" spans="1:5" ht="12" customHeight="1" x14ac:dyDescent="0.2">
      <c r="A194" s="1" t="str">
        <f>IF(B194+D194=0,"",'Input Sheet 2'!A51)</f>
        <v/>
      </c>
      <c r="B194" s="15">
        <f>+'Input Sheet 2'!B51</f>
        <v>0</v>
      </c>
      <c r="C194" s="15"/>
      <c r="D194" s="24">
        <f>+'Input Sheet 2'!C51</f>
        <v>0</v>
      </c>
      <c r="E194" s="15"/>
    </row>
    <row r="195" spans="1:5" ht="12" customHeight="1" x14ac:dyDescent="0.2">
      <c r="A195" s="1" t="str">
        <f>IF(C195+E195=0,"",'Input Sheet 3'!A60)</f>
        <v/>
      </c>
      <c r="B195" s="15"/>
      <c r="C195" s="15">
        <f>+'Input Sheet 3'!B60</f>
        <v>0</v>
      </c>
      <c r="D195" s="24"/>
      <c r="E195" s="15">
        <f>+'Input Sheet 3'!C60</f>
        <v>0</v>
      </c>
    </row>
    <row r="196" spans="1:5" ht="12" customHeight="1" x14ac:dyDescent="0.2">
      <c r="A196" s="1" t="str">
        <f>IF(C196+E196=0,"",'Input Sheet 3'!A61)</f>
        <v/>
      </c>
      <c r="B196" s="15"/>
      <c r="C196" s="15">
        <f>+'Input Sheet 3'!B61</f>
        <v>0</v>
      </c>
      <c r="D196" s="24"/>
      <c r="E196" s="15">
        <f>+'Input Sheet 3'!C61</f>
        <v>0</v>
      </c>
    </row>
    <row r="197" spans="1:5" ht="12" customHeight="1" x14ac:dyDescent="0.2">
      <c r="A197" s="1" t="str">
        <f>IF(C197+E197=0,"",'Input Sheet 3'!A62)</f>
        <v/>
      </c>
      <c r="B197" s="15"/>
      <c r="C197" s="15">
        <f>+'Input Sheet 3'!B62</f>
        <v>0</v>
      </c>
      <c r="D197" s="24"/>
      <c r="E197" s="15">
        <f>+'Input Sheet 3'!C62</f>
        <v>0</v>
      </c>
    </row>
    <row r="198" spans="1:5" ht="12" customHeight="1" x14ac:dyDescent="0.2">
      <c r="A198" s="1" t="str">
        <f>IF(C198+E198=0,"",'Input Sheet 3'!A63)</f>
        <v/>
      </c>
      <c r="B198" s="15"/>
      <c r="C198" s="15">
        <f>+'Input Sheet 3'!B63</f>
        <v>0</v>
      </c>
      <c r="D198" s="24"/>
      <c r="E198" s="15">
        <f>+'Input Sheet 3'!C63</f>
        <v>0</v>
      </c>
    </row>
    <row r="199" spans="1:5" ht="12" customHeight="1" x14ac:dyDescent="0.2">
      <c r="A199" s="1" t="str">
        <f>IF(C199+E199=0,"",'Input Sheet 3'!A64)</f>
        <v/>
      </c>
      <c r="B199" s="15"/>
      <c r="C199" s="15">
        <f>+'Input Sheet 3'!B64</f>
        <v>0</v>
      </c>
      <c r="D199" s="24"/>
      <c r="E199" s="15">
        <f>+'Input Sheet 3'!C64</f>
        <v>0</v>
      </c>
    </row>
    <row r="200" spans="1:5" ht="12" customHeight="1" x14ac:dyDescent="0.2">
      <c r="A200" s="1" t="str">
        <f>IF(C200+E200=0,"",'Input Sheet 3'!A65)</f>
        <v/>
      </c>
      <c r="B200" s="15"/>
      <c r="C200" s="15">
        <f>+'Input Sheet 3'!B65</f>
        <v>0</v>
      </c>
      <c r="D200" s="24"/>
      <c r="E200" s="15">
        <f>+'Input Sheet 3'!C65</f>
        <v>0</v>
      </c>
    </row>
    <row r="201" spans="1:5" ht="12" customHeight="1" x14ac:dyDescent="0.2">
      <c r="B201" s="17">
        <f>SUM(B191:B200)</f>
        <v>0</v>
      </c>
      <c r="C201" s="17">
        <f>SUM(C191:C200)</f>
        <v>0</v>
      </c>
      <c r="D201" s="26">
        <f>SUM(D191:D200)</f>
        <v>0</v>
      </c>
      <c r="E201" s="17">
        <f>SUM(E191:E200)</f>
        <v>0</v>
      </c>
    </row>
    <row r="202" spans="1:5" ht="11.1" customHeight="1" x14ac:dyDescent="0.2">
      <c r="B202" s="12"/>
      <c r="C202" s="14"/>
      <c r="D202" s="14"/>
      <c r="E202" s="12"/>
    </row>
    <row r="203" spans="1:5" ht="15" x14ac:dyDescent="0.2">
      <c r="A203" s="4" t="s">
        <v>521</v>
      </c>
      <c r="B203" s="12"/>
      <c r="C203" s="32">
        <f>+C$66</f>
        <v>2023</v>
      </c>
      <c r="D203" s="32">
        <f>+D$66</f>
        <v>2022</v>
      </c>
      <c r="E203" s="12"/>
    </row>
    <row r="204" spans="1:5" x14ac:dyDescent="0.2">
      <c r="A204" s="1" t="s">
        <v>522</v>
      </c>
      <c r="B204" s="12"/>
      <c r="C204" s="15">
        <f>+'Input Sheet 3'!B15</f>
        <v>0</v>
      </c>
      <c r="D204" s="15">
        <f>+'Input Sheet 3'!C15</f>
        <v>0</v>
      </c>
      <c r="E204" s="12"/>
    </row>
    <row r="205" spans="1:5" x14ac:dyDescent="0.2">
      <c r="A205" s="1" t="s">
        <v>523</v>
      </c>
      <c r="B205" s="12"/>
      <c r="C205" s="15">
        <f>+'Input Sheet 3'!B16+'Input Sheet 3'!B17</f>
        <v>0</v>
      </c>
      <c r="D205" s="15">
        <f>+'Input Sheet 3'!C16+'Input Sheet 3'!C17</f>
        <v>0</v>
      </c>
      <c r="E205" s="12"/>
    </row>
    <row r="206" spans="1:5" x14ac:dyDescent="0.2">
      <c r="A206" s="1" t="s">
        <v>419</v>
      </c>
      <c r="B206" s="12"/>
      <c r="C206" s="15">
        <f>+'Input Sheet 3'!B18</f>
        <v>0</v>
      </c>
      <c r="D206" s="15">
        <f>+'Input Sheet 3'!C18</f>
        <v>0</v>
      </c>
      <c r="E206" s="12"/>
    </row>
    <row r="207" spans="1:5" x14ac:dyDescent="0.2">
      <c r="B207" s="12"/>
      <c r="C207" s="17">
        <f>SUM(C204:C206)</f>
        <v>0</v>
      </c>
      <c r="D207" s="17">
        <f>SUM(D204:D206)</f>
        <v>0</v>
      </c>
      <c r="E207" s="12"/>
    </row>
    <row r="208" spans="1:5" x14ac:dyDescent="0.2">
      <c r="A208" s="1" t="s">
        <v>415</v>
      </c>
      <c r="B208" s="12"/>
      <c r="C208" s="27">
        <f>+'Input Sheet 3'!B14</f>
        <v>0</v>
      </c>
      <c r="D208" s="27">
        <f>+'Input Sheet 3'!C14</f>
        <v>0</v>
      </c>
      <c r="E208" s="12"/>
    </row>
    <row r="209" spans="1:5" ht="11.1" customHeight="1" x14ac:dyDescent="0.2">
      <c r="B209" s="12"/>
      <c r="C209" s="14"/>
      <c r="D209" s="14"/>
      <c r="E209" s="12"/>
    </row>
    <row r="210" spans="1:5" ht="12" customHeight="1" x14ac:dyDescent="0.2">
      <c r="A210" s="4" t="s">
        <v>524</v>
      </c>
      <c r="B210" s="12"/>
      <c r="C210" s="13">
        <f>+C$66</f>
        <v>2023</v>
      </c>
      <c r="D210" s="13">
        <f>+D$66</f>
        <v>2022</v>
      </c>
      <c r="E210" s="12"/>
    </row>
    <row r="211" spans="1:5" ht="12" customHeight="1" x14ac:dyDescent="0.2">
      <c r="A211" s="1" t="s">
        <v>427</v>
      </c>
      <c r="B211" s="12"/>
      <c r="C211" s="15">
        <f>+'Input Sheet 3'!B41</f>
        <v>0</v>
      </c>
      <c r="D211" s="15">
        <f>+'Input Sheet 3'!C41</f>
        <v>0</v>
      </c>
      <c r="E211" s="12"/>
    </row>
    <row r="212" spans="1:5" ht="12" customHeight="1" x14ac:dyDescent="0.2">
      <c r="A212" s="1" t="s">
        <v>428</v>
      </c>
      <c r="B212" s="12"/>
      <c r="C212" s="15">
        <f>+'Input Sheet 3'!B42</f>
        <v>0</v>
      </c>
      <c r="D212" s="15">
        <f>+'Input Sheet 3'!C42</f>
        <v>0</v>
      </c>
      <c r="E212" s="12"/>
    </row>
    <row r="213" spans="1:5" ht="12" customHeight="1" x14ac:dyDescent="0.2">
      <c r="A213" s="1" t="s">
        <v>429</v>
      </c>
      <c r="B213" s="12"/>
      <c r="C213" s="15">
        <f>+'Input Sheet 3'!B43</f>
        <v>0</v>
      </c>
      <c r="D213" s="15">
        <f>+'Input Sheet 3'!C43</f>
        <v>0</v>
      </c>
      <c r="E213" s="12"/>
    </row>
    <row r="214" spans="1:5" ht="12" customHeight="1" x14ac:dyDescent="0.2">
      <c r="B214" s="12"/>
      <c r="C214" s="17">
        <f>SUM(C211:C213)</f>
        <v>0</v>
      </c>
      <c r="D214" s="17">
        <f>SUM(D211:D213)</f>
        <v>0</v>
      </c>
      <c r="E214" s="12"/>
    </row>
    <row r="215" spans="1:5" ht="11.1" customHeight="1" x14ac:dyDescent="0.2">
      <c r="B215" s="12"/>
      <c r="C215" s="14"/>
      <c r="D215" s="14"/>
      <c r="E215" s="12"/>
    </row>
    <row r="216" spans="1:5" ht="12" customHeight="1" x14ac:dyDescent="0.2">
      <c r="A216" s="4" t="s">
        <v>525</v>
      </c>
      <c r="B216" s="166" t="s">
        <v>440</v>
      </c>
      <c r="C216" s="167" t="s">
        <v>526</v>
      </c>
      <c r="D216" s="167" t="s">
        <v>442</v>
      </c>
      <c r="E216" s="166" t="s">
        <v>527</v>
      </c>
    </row>
    <row r="217" spans="1:5" ht="12" customHeight="1" x14ac:dyDescent="0.2">
      <c r="B217" s="166"/>
      <c r="C217" s="167"/>
      <c r="D217" s="167"/>
      <c r="E217" s="166"/>
    </row>
    <row r="218" spans="1:5" ht="12" customHeight="1" x14ac:dyDescent="0.2">
      <c r="A218" s="1" t="s">
        <v>528</v>
      </c>
      <c r="B218" s="15">
        <f>+'Input Sheet 4'!C17</f>
        <v>0</v>
      </c>
      <c r="C218" s="15">
        <f>+'Input Sheet 4'!D17</f>
        <v>0</v>
      </c>
      <c r="D218" s="15">
        <f>+'Input Sheet 4'!E17</f>
        <v>0</v>
      </c>
      <c r="E218" s="15">
        <f>SUM(B218:D218)</f>
        <v>0</v>
      </c>
    </row>
    <row r="219" spans="1:5" ht="12" customHeight="1" x14ac:dyDescent="0.2">
      <c r="A219" s="1" t="s">
        <v>444</v>
      </c>
      <c r="B219" s="15">
        <f>+'Input Sheet 4'!C7</f>
        <v>0</v>
      </c>
      <c r="C219" s="15">
        <f>+'Input Sheet 4'!D7</f>
        <v>0</v>
      </c>
      <c r="D219" s="15">
        <f>+'Input Sheet 4'!E7</f>
        <v>0</v>
      </c>
      <c r="E219" s="15">
        <f>SUM(B219:D219)</f>
        <v>0</v>
      </c>
    </row>
    <row r="220" spans="1:5" ht="12" customHeight="1" x14ac:dyDescent="0.2">
      <c r="A220" s="1" t="s">
        <v>445</v>
      </c>
      <c r="B220" s="15">
        <f>+'Input Sheet 4'!C8-'Input Sheet 4'!C14</f>
        <v>0</v>
      </c>
      <c r="C220" s="15">
        <f>+'Input Sheet 4'!D8-'Input Sheet 4'!D14</f>
        <v>0</v>
      </c>
      <c r="D220" s="15">
        <f>+'Input Sheet 4'!E8-'Input Sheet 4'!E14</f>
        <v>0</v>
      </c>
      <c r="E220" s="15">
        <f>SUM(B220:D220)</f>
        <v>0</v>
      </c>
    </row>
    <row r="221" spans="1:5" ht="12" customHeight="1" x14ac:dyDescent="0.2">
      <c r="A221" s="1" t="s">
        <v>446</v>
      </c>
      <c r="B221" s="15">
        <f>+'Input Sheet 4'!C9</f>
        <v>0</v>
      </c>
      <c r="C221" s="15">
        <f>+'Input Sheet 4'!D9</f>
        <v>0</v>
      </c>
      <c r="D221" s="15">
        <f>+'Input Sheet 4'!E9</f>
        <v>0</v>
      </c>
      <c r="E221" s="15">
        <f>SUM(B221:D221)</f>
        <v>0</v>
      </c>
    </row>
    <row r="222" spans="1:5" ht="12" customHeight="1" x14ac:dyDescent="0.2">
      <c r="A222" s="1" t="s">
        <v>430</v>
      </c>
      <c r="B222" s="15">
        <f>-'Input Sheet 4'!C13</f>
        <v>0</v>
      </c>
      <c r="C222" s="15">
        <f>-'Input Sheet 4'!D13</f>
        <v>0</v>
      </c>
      <c r="D222" s="15">
        <f>-'Input Sheet 4'!E13</f>
        <v>0</v>
      </c>
      <c r="E222" s="15">
        <f>SUM(B222:D222)</f>
        <v>0</v>
      </c>
    </row>
    <row r="223" spans="1:5" ht="12" customHeight="1" x14ac:dyDescent="0.2">
      <c r="A223" s="33" t="s">
        <v>529</v>
      </c>
      <c r="B223" s="17">
        <f>SUM(B218:B222)</f>
        <v>0</v>
      </c>
      <c r="C223" s="17">
        <f>SUM(C218:C222)</f>
        <v>0</v>
      </c>
      <c r="D223" s="17">
        <f>SUM(D218:D222)</f>
        <v>0</v>
      </c>
      <c r="E223" s="17">
        <f>SUM(E218:E222)</f>
        <v>0</v>
      </c>
    </row>
    <row r="224" spans="1:5" ht="11.1" customHeight="1" x14ac:dyDescent="0.2">
      <c r="B224" s="12"/>
      <c r="C224" s="14"/>
      <c r="D224" s="14"/>
      <c r="E224" s="12"/>
    </row>
    <row r="225" spans="1:5" ht="12" customHeight="1" x14ac:dyDescent="0.2">
      <c r="A225" s="4" t="s">
        <v>530</v>
      </c>
      <c r="B225" s="14"/>
      <c r="C225" s="13">
        <f>+C$66</f>
        <v>2023</v>
      </c>
      <c r="D225" s="13">
        <f>+D$66</f>
        <v>2022</v>
      </c>
      <c r="E225" s="14"/>
    </row>
    <row r="226" spans="1:5" ht="12" customHeight="1" x14ac:dyDescent="0.2">
      <c r="A226" s="1" t="s">
        <v>453</v>
      </c>
      <c r="B226" s="14"/>
      <c r="C226" s="15">
        <f>+'Input Sheet 4'!C49</f>
        <v>0</v>
      </c>
      <c r="D226" s="15">
        <f>+'Input Sheet 4'!D49</f>
        <v>0</v>
      </c>
      <c r="E226" s="14"/>
    </row>
    <row r="227" spans="1:5" ht="12" customHeight="1" x14ac:dyDescent="0.2">
      <c r="A227" s="1" t="s">
        <v>531</v>
      </c>
      <c r="B227" s="14"/>
      <c r="C227" s="15">
        <f>+'Input Sheet 4'!C50</f>
        <v>0</v>
      </c>
      <c r="D227" s="15">
        <f>+'Input Sheet 4'!D50</f>
        <v>0</v>
      </c>
      <c r="E227" s="14"/>
    </row>
    <row r="228" spans="1:5" ht="12" customHeight="1" x14ac:dyDescent="0.2">
      <c r="A228" s="1" t="s">
        <v>532</v>
      </c>
      <c r="B228" s="14"/>
      <c r="C228" s="15">
        <f>+'Input Sheet 4'!C51+'Input Sheet 4'!C52</f>
        <v>0</v>
      </c>
      <c r="D228" s="15">
        <f>+'Input Sheet 4'!D51+'Input Sheet 4'!D52</f>
        <v>0</v>
      </c>
      <c r="E228" s="14"/>
    </row>
    <row r="229" spans="1:5" ht="12" customHeight="1" x14ac:dyDescent="0.2">
      <c r="A229" s="33" t="s">
        <v>457</v>
      </c>
      <c r="B229" s="14"/>
      <c r="C229" s="17">
        <f>SUM(C226:C228)</f>
        <v>0</v>
      </c>
      <c r="D229" s="17">
        <f>SUM(D226:D228)</f>
        <v>0</v>
      </c>
      <c r="E229" s="14"/>
    </row>
    <row r="230" spans="1:5" ht="11.1" customHeight="1" x14ac:dyDescent="0.2">
      <c r="B230" s="12"/>
      <c r="C230" s="14"/>
      <c r="D230" s="14"/>
      <c r="E230" s="12"/>
    </row>
    <row r="231" spans="1:5" ht="12" customHeight="1" x14ac:dyDescent="0.2">
      <c r="A231" s="4" t="s">
        <v>533</v>
      </c>
      <c r="B231" s="14"/>
      <c r="C231" s="14"/>
      <c r="D231" s="14"/>
      <c r="E231" s="14"/>
    </row>
    <row r="232" spans="1:5" ht="12" customHeight="1" x14ac:dyDescent="0.2">
      <c r="A232" s="1" t="s">
        <v>534</v>
      </c>
      <c r="B232" s="14"/>
      <c r="C232" s="15">
        <f>+'Input Sheet 4'!C57</f>
        <v>0</v>
      </c>
      <c r="D232" s="15">
        <f>+'Input Sheet 4'!D57</f>
        <v>0</v>
      </c>
      <c r="E232" s="14"/>
    </row>
    <row r="233" spans="1:5" ht="12" customHeight="1" x14ac:dyDescent="0.2">
      <c r="A233" s="1" t="s">
        <v>535</v>
      </c>
      <c r="B233" s="14"/>
      <c r="C233" s="15">
        <f>+'Input Sheet 4'!C56</f>
        <v>0</v>
      </c>
      <c r="D233" s="15">
        <f>+'Input Sheet 4'!D56</f>
        <v>0</v>
      </c>
      <c r="E233" s="14"/>
    </row>
    <row r="234" spans="1:5" ht="12" customHeight="1" x14ac:dyDescent="0.2">
      <c r="B234" s="14"/>
      <c r="C234" s="17">
        <f>SUM(C232:C233)</f>
        <v>0</v>
      </c>
      <c r="D234" s="17">
        <f>SUM(D232:D233)</f>
        <v>0</v>
      </c>
      <c r="E234" s="14"/>
    </row>
    <row r="235" spans="1:5" ht="11.1" customHeight="1" x14ac:dyDescent="0.2">
      <c r="B235" s="12"/>
      <c r="C235" s="14"/>
      <c r="D235" s="14"/>
      <c r="E235" s="12"/>
    </row>
    <row r="236" spans="1:5" ht="12" customHeight="1" x14ac:dyDescent="0.2">
      <c r="A236" s="4" t="s">
        <v>536</v>
      </c>
      <c r="B236" s="12"/>
      <c r="C236" s="13">
        <f>+C$66</f>
        <v>2023</v>
      </c>
      <c r="D236" s="13">
        <f>+D$66</f>
        <v>2022</v>
      </c>
      <c r="E236" s="12"/>
    </row>
    <row r="237" spans="1:5" ht="12" customHeight="1" x14ac:dyDescent="0.2">
      <c r="A237" s="1" t="s">
        <v>537</v>
      </c>
      <c r="B237" s="12"/>
      <c r="C237" s="28">
        <f>+'Input Sheet 4'!C72</f>
        <v>0</v>
      </c>
      <c r="D237" s="28">
        <f>+'Input Sheet 4'!D72</f>
        <v>0</v>
      </c>
      <c r="E237" s="12"/>
    </row>
    <row r="238" spans="1:5" ht="12" customHeight="1" x14ac:dyDescent="0.2">
      <c r="A238" s="1" t="s">
        <v>538</v>
      </c>
      <c r="B238" s="12"/>
      <c r="C238" s="28">
        <f>+'Input Sheet 4'!C73</f>
        <v>0</v>
      </c>
      <c r="D238" s="28">
        <f>+'Input Sheet 4'!D73</f>
        <v>0</v>
      </c>
      <c r="E238" s="12"/>
    </row>
    <row r="239" spans="1:5" ht="12" customHeight="1" x14ac:dyDescent="0.2">
      <c r="A239" s="1" t="s">
        <v>466</v>
      </c>
      <c r="B239" s="12"/>
      <c r="C239" s="28">
        <f>+'Input Sheet 4'!C74</f>
        <v>0</v>
      </c>
      <c r="D239" s="28">
        <f>+'Input Sheet 4'!D74</f>
        <v>0</v>
      </c>
      <c r="E239" s="12"/>
    </row>
    <row r="240" spans="1:5" ht="12" customHeight="1" x14ac:dyDescent="0.2">
      <c r="B240" s="12"/>
      <c r="C240" s="17">
        <f>SUM(C237:C239)</f>
        <v>0</v>
      </c>
      <c r="D240" s="17">
        <f>SUM(D237:D239)</f>
        <v>0</v>
      </c>
      <c r="E240" s="12"/>
    </row>
    <row r="241" spans="1:6" ht="11.1" customHeight="1" x14ac:dyDescent="0.2">
      <c r="B241" s="12"/>
      <c r="C241" s="14"/>
      <c r="D241" s="14"/>
      <c r="E241" s="12"/>
    </row>
    <row r="242" spans="1:6" ht="12" customHeight="1" x14ac:dyDescent="0.2">
      <c r="A242" s="4" t="s">
        <v>672</v>
      </c>
      <c r="B242" s="166" t="s">
        <v>539</v>
      </c>
      <c r="C242" s="166" t="s">
        <v>431</v>
      </c>
      <c r="D242" s="166" t="s">
        <v>673</v>
      </c>
    </row>
    <row r="243" spans="1:6" ht="12" customHeight="1" x14ac:dyDescent="0.2">
      <c r="A243" s="4"/>
      <c r="B243" s="166"/>
      <c r="C243" s="166"/>
      <c r="D243" s="166"/>
    </row>
    <row r="244" spans="1:6" ht="12" customHeight="1" x14ac:dyDescent="0.2">
      <c r="A244" s="4"/>
      <c r="B244" s="166"/>
      <c r="C244" s="166"/>
      <c r="D244" s="166"/>
    </row>
    <row r="245" spans="1:6" ht="12" customHeight="1" x14ac:dyDescent="0.2">
      <c r="A245" s="1" t="str">
        <f>IF(C90=0,"No assets were disposed of during the year",'Input Sheet 3'!A53)</f>
        <v>No assets were disposed of during the year</v>
      </c>
      <c r="B245" s="15">
        <f>+'Input Sheet 3'!B53</f>
        <v>0</v>
      </c>
      <c r="C245" s="15">
        <f>+'Input Sheet 3'!C53</f>
        <v>0</v>
      </c>
      <c r="D245" s="15">
        <f>-+'Input Sheet 3'!D53</f>
        <v>0</v>
      </c>
      <c r="E245" s="12"/>
    </row>
    <row r="246" spans="1:6" ht="12" customHeight="1" x14ac:dyDescent="0.2">
      <c r="A246" s="1" t="str">
        <f>IF('Input Sheet 3'!B54=0,"",'Input Sheet 3'!A54)</f>
        <v/>
      </c>
      <c r="B246" s="15" t="str">
        <f>IF('Input Sheet 3'!B54=0,"",+'Input Sheet 3'!B54)</f>
        <v/>
      </c>
      <c r="C246" s="15" t="str">
        <f>IF('Input Sheet 3'!B54=0,"",+'Input Sheet 3'!C54)</f>
        <v/>
      </c>
      <c r="D246" s="15" t="str">
        <f>IF('Input Sheet 3'!B54=0,"",+'Input Sheet 3'!D54)</f>
        <v/>
      </c>
      <c r="E246" s="12"/>
    </row>
    <row r="247" spans="1:6" ht="12" customHeight="1" x14ac:dyDescent="0.2">
      <c r="A247" s="1" t="str">
        <f>IF('Input Sheet 3'!B55=0,"",'Input Sheet 3'!A55)</f>
        <v/>
      </c>
      <c r="B247" s="15" t="str">
        <f>IF('Input Sheet 3'!B55=0,"",+'Input Sheet 3'!B55)</f>
        <v/>
      </c>
      <c r="C247" s="15" t="str">
        <f>IF('Input Sheet 3'!B55=0,"",+'Input Sheet 3'!C55)</f>
        <v/>
      </c>
      <c r="D247" s="15" t="str">
        <f>IF('Input Sheet 3'!B55=0,"",+'Input Sheet 3'!D55)</f>
        <v/>
      </c>
      <c r="E247" s="12"/>
    </row>
    <row r="248" spans="1:6" ht="12" customHeight="1" x14ac:dyDescent="0.2">
      <c r="A248" s="1" t="str">
        <f>IF('Input Sheet 3'!B56=0,"",'Input Sheet 3'!A56)</f>
        <v/>
      </c>
      <c r="B248" s="15" t="str">
        <f>IF('Input Sheet 3'!B56=0,"",+'Input Sheet 3'!B56)</f>
        <v/>
      </c>
      <c r="C248" s="15" t="str">
        <f>IF('Input Sheet 3'!B56=0,"",+'Input Sheet 3'!C56)</f>
        <v/>
      </c>
      <c r="D248" s="15" t="str">
        <f>IF('Input Sheet 3'!B56=0,"",+'Input Sheet 3'!D56)</f>
        <v/>
      </c>
      <c r="E248" s="12"/>
    </row>
    <row r="249" spans="1:6" x14ac:dyDescent="0.2">
      <c r="A249" s="157" t="str">
        <f>+A$12</f>
        <v>(pick from list) Liberal Democrats</v>
      </c>
      <c r="B249" s="157"/>
      <c r="C249" s="157"/>
      <c r="D249" s="157"/>
    </row>
    <row r="250" spans="1:6" x14ac:dyDescent="0.2">
      <c r="A250" s="157" t="str">
        <f>+A$13</f>
        <v>Accounts for the Year Ended 31st December 2023</v>
      </c>
      <c r="B250" s="157"/>
      <c r="C250" s="157"/>
      <c r="D250" s="157"/>
    </row>
    <row r="251" spans="1:6" ht="15" x14ac:dyDescent="0.2">
      <c r="A251" s="4"/>
    </row>
    <row r="252" spans="1:6" ht="15" x14ac:dyDescent="0.2">
      <c r="A252" s="4" t="s">
        <v>540</v>
      </c>
    </row>
    <row r="254" spans="1:6" ht="15" customHeight="1" x14ac:dyDescent="0.2">
      <c r="A254" s="168" t="s">
        <v>550</v>
      </c>
      <c r="B254" s="168"/>
      <c r="C254" s="168"/>
      <c r="D254" s="168"/>
      <c r="E254" s="168"/>
      <c r="F254" s="29"/>
    </row>
    <row r="255" spans="1:6" x14ac:dyDescent="0.2">
      <c r="A255" s="168"/>
      <c r="B255" s="168"/>
      <c r="C255" s="168"/>
      <c r="D255" s="168"/>
      <c r="E255" s="168"/>
      <c r="F255" s="29"/>
    </row>
    <row r="256" spans="1:6" ht="15" customHeight="1" x14ac:dyDescent="0.2">
      <c r="A256" s="168" t="str">
        <f>"In addition I confirm that these accounts have been approved by the executive committee of " &amp; 'Input Sheet 1'!B4 &amp; " Liberal Democrats."</f>
        <v>In addition I confirm that these accounts have been approved by the executive committee of (pick from list) Liberal Democrats.</v>
      </c>
      <c r="B256" s="168"/>
      <c r="C256" s="168"/>
      <c r="D256" s="168"/>
      <c r="E256" s="168"/>
      <c r="F256" s="29"/>
    </row>
    <row r="257" spans="1:6" x14ac:dyDescent="0.2">
      <c r="A257" s="168"/>
      <c r="B257" s="168"/>
      <c r="C257" s="168"/>
      <c r="D257" s="168"/>
      <c r="E257" s="168"/>
      <c r="F257" s="29"/>
    </row>
    <row r="258" spans="1:6" ht="13.5" thickBot="1" x14ac:dyDescent="0.25"/>
    <row r="259" spans="1:6" x14ac:dyDescent="0.2">
      <c r="A259" s="30" t="s">
        <v>758</v>
      </c>
      <c r="B259" s="173"/>
      <c r="C259" s="174"/>
      <c r="D259" s="174"/>
      <c r="E259" s="175"/>
    </row>
    <row r="260" spans="1:6" x14ac:dyDescent="0.2">
      <c r="B260" s="176"/>
      <c r="C260" s="157"/>
      <c r="D260" s="157"/>
      <c r="E260" s="177"/>
    </row>
    <row r="261" spans="1:6" ht="13.5" thickBot="1" x14ac:dyDescent="0.25">
      <c r="B261" s="178"/>
      <c r="C261" s="179"/>
      <c r="D261" s="179"/>
      <c r="E261" s="180"/>
    </row>
    <row r="262" spans="1:6" x14ac:dyDescent="0.2">
      <c r="A262" s="30" t="s">
        <v>759</v>
      </c>
      <c r="B262" s="172" t="str">
        <f>+'Input Sheet 1'!A18</f>
        <v>(name)</v>
      </c>
      <c r="C262" s="172"/>
      <c r="D262" s="172"/>
      <c r="E262" s="172"/>
    </row>
    <row r="263" spans="1:6" x14ac:dyDescent="0.2">
      <c r="A263" s="30" t="s">
        <v>760</v>
      </c>
      <c r="B263" s="171" t="s">
        <v>596</v>
      </c>
      <c r="C263" s="171"/>
      <c r="D263" s="171"/>
      <c r="E263" s="171"/>
    </row>
    <row r="264" spans="1:6" x14ac:dyDescent="0.2">
      <c r="A264" s="30" t="s">
        <v>761</v>
      </c>
      <c r="B264" s="171"/>
      <c r="C264" s="171"/>
      <c r="D264" s="171"/>
      <c r="E264" s="171"/>
    </row>
    <row r="265" spans="1:6" ht="13.5" thickBot="1" x14ac:dyDescent="0.25">
      <c r="A265" s="30"/>
      <c r="B265" s="7"/>
      <c r="C265" s="7"/>
      <c r="D265" s="7"/>
      <c r="E265" s="7"/>
    </row>
    <row r="266" spans="1:6" x14ac:dyDescent="0.2">
      <c r="A266" s="30" t="s">
        <v>758</v>
      </c>
      <c r="B266" s="173"/>
      <c r="C266" s="174"/>
      <c r="D266" s="174"/>
      <c r="E266" s="175"/>
    </row>
    <row r="267" spans="1:6" x14ac:dyDescent="0.2">
      <c r="B267" s="176"/>
      <c r="C267" s="157"/>
      <c r="D267" s="157"/>
      <c r="E267" s="177"/>
    </row>
    <row r="268" spans="1:6" ht="13.5" thickBot="1" x14ac:dyDescent="0.25">
      <c r="B268" s="178"/>
      <c r="C268" s="179"/>
      <c r="D268" s="179"/>
      <c r="E268" s="180"/>
    </row>
    <row r="269" spans="1:6" x14ac:dyDescent="0.2">
      <c r="A269" s="30" t="s">
        <v>759</v>
      </c>
      <c r="B269" s="172" t="str">
        <f>+'Input Sheet 1'!A17</f>
        <v>(name)</v>
      </c>
      <c r="C269" s="172"/>
      <c r="D269" s="172"/>
      <c r="E269" s="172"/>
    </row>
    <row r="270" spans="1:6" x14ac:dyDescent="0.2">
      <c r="A270" s="30" t="s">
        <v>760</v>
      </c>
      <c r="B270" s="171" t="s">
        <v>482</v>
      </c>
      <c r="C270" s="171"/>
      <c r="D270" s="171"/>
      <c r="E270" s="171"/>
    </row>
    <row r="271" spans="1:6" x14ac:dyDescent="0.2">
      <c r="A271" s="30" t="s">
        <v>761</v>
      </c>
      <c r="B271" s="171"/>
      <c r="C271" s="171"/>
      <c r="D271" s="171"/>
      <c r="E271" s="171"/>
    </row>
    <row r="272" spans="1:6" x14ac:dyDescent="0.2">
      <c r="A272" s="30"/>
      <c r="B272" s="7"/>
      <c r="C272" s="7"/>
      <c r="D272" s="7"/>
      <c r="E272" s="7"/>
    </row>
    <row r="273" spans="1:5" x14ac:dyDescent="0.2">
      <c r="A273" s="157" t="str">
        <f>+A$12</f>
        <v>(pick from list) Liberal Democrats</v>
      </c>
      <c r="B273" s="157"/>
      <c r="C273" s="157"/>
      <c r="D273" s="157"/>
      <c r="E273" s="7"/>
    </row>
    <row r="274" spans="1:5" x14ac:dyDescent="0.2">
      <c r="A274" s="157" t="str">
        <f>+A$13</f>
        <v>Accounts for the Year Ended 31st December 2023</v>
      </c>
      <c r="B274" s="157"/>
      <c r="C274" s="157"/>
      <c r="D274" s="157"/>
      <c r="E274" s="7"/>
    </row>
    <row r="276" spans="1:5" ht="15" x14ac:dyDescent="0.2">
      <c r="A276" s="4" t="s">
        <v>541</v>
      </c>
    </row>
    <row r="277" spans="1:5" ht="15" customHeight="1" x14ac:dyDescent="0.2">
      <c r="A277" s="181" t="str">
        <f>"I have examined the Income and Expenditure and Balance Sheet for the year ending 31st December "&amp;'Input Sheet 1'!B2&amp;" together with the underlying accounting records and confirm that the accounts are in accordance therewith."</f>
        <v>I have examined the Income and Expenditure and Balance Sheet for the year ending 31st December 2023 together with the underlying accounting records and confirm that the accounts are in accordance therewith.</v>
      </c>
      <c r="B277" s="181"/>
      <c r="C277" s="181"/>
      <c r="D277" s="181"/>
      <c r="E277" s="181"/>
    </row>
    <row r="278" spans="1:5" ht="15" customHeight="1" x14ac:dyDescent="0.2">
      <c r="A278" s="181"/>
      <c r="B278" s="181"/>
      <c r="C278" s="181"/>
      <c r="D278" s="181"/>
      <c r="E278" s="181"/>
    </row>
    <row r="279" spans="1:5" x14ac:dyDescent="0.2">
      <c r="A279" s="181"/>
      <c r="B279" s="181"/>
      <c r="C279" s="181"/>
      <c r="D279" s="181"/>
      <c r="E279" s="181"/>
    </row>
    <row r="280" spans="1:5" x14ac:dyDescent="0.2">
      <c r="A280" s="182" t="s">
        <v>674</v>
      </c>
      <c r="B280" s="182"/>
      <c r="C280" s="182"/>
      <c r="D280" s="182"/>
      <c r="E280" s="182"/>
    </row>
    <row r="281" spans="1:5" x14ac:dyDescent="0.2">
      <c r="A281" s="182"/>
      <c r="B281" s="182"/>
      <c r="C281" s="182"/>
      <c r="D281" s="182"/>
      <c r="E281" s="182"/>
    </row>
    <row r="282" spans="1:5" x14ac:dyDescent="0.2">
      <c r="A282" s="182"/>
      <c r="B282" s="182"/>
      <c r="C282" s="182"/>
      <c r="D282" s="182"/>
      <c r="E282" s="182"/>
    </row>
    <row r="283" spans="1:5" x14ac:dyDescent="0.2">
      <c r="A283" s="182"/>
      <c r="B283" s="182"/>
      <c r="C283" s="182"/>
      <c r="D283" s="182"/>
      <c r="E283" s="182"/>
    </row>
    <row r="284" spans="1:5" x14ac:dyDescent="0.2">
      <c r="A284" s="182"/>
      <c r="B284" s="182"/>
      <c r="C284" s="182"/>
      <c r="D284" s="182"/>
      <c r="E284" s="182"/>
    </row>
    <row r="285" spans="1:5" ht="13.5" thickBot="1" x14ac:dyDescent="0.25">
      <c r="A285" s="29"/>
      <c r="B285" s="29"/>
      <c r="C285" s="29"/>
      <c r="D285" s="29"/>
      <c r="E285" s="29"/>
    </row>
    <row r="286" spans="1:5" x14ac:dyDescent="0.2">
      <c r="A286" s="30" t="s">
        <v>758</v>
      </c>
      <c r="B286" s="173"/>
      <c r="C286" s="174"/>
      <c r="D286" s="174"/>
      <c r="E286" s="175"/>
    </row>
    <row r="287" spans="1:5" x14ac:dyDescent="0.2">
      <c r="B287" s="176"/>
      <c r="C287" s="157"/>
      <c r="D287" s="157"/>
      <c r="E287" s="177"/>
    </row>
    <row r="288" spans="1:5" ht="13.5" thickBot="1" x14ac:dyDescent="0.25">
      <c r="B288" s="178"/>
      <c r="C288" s="179"/>
      <c r="D288" s="179"/>
      <c r="E288" s="180"/>
    </row>
    <row r="289" spans="1:5" x14ac:dyDescent="0.2">
      <c r="A289" s="30" t="s">
        <v>759</v>
      </c>
      <c r="B289" s="172"/>
      <c r="C289" s="172"/>
      <c r="D289" s="172"/>
      <c r="E289" s="172"/>
    </row>
    <row r="290" spans="1:5" x14ac:dyDescent="0.2">
      <c r="A290" s="30" t="s">
        <v>760</v>
      </c>
      <c r="B290" s="171" t="s">
        <v>542</v>
      </c>
      <c r="C290" s="171"/>
      <c r="D290" s="171"/>
      <c r="E290" s="171"/>
    </row>
    <row r="291" spans="1:5" x14ac:dyDescent="0.2">
      <c r="A291" s="30" t="s">
        <v>761</v>
      </c>
      <c r="B291" s="171"/>
      <c r="C291" s="171"/>
      <c r="D291" s="171"/>
      <c r="E291" s="171"/>
    </row>
  </sheetData>
  <mergeCells count="60">
    <mergeCell ref="B290:E290"/>
    <mergeCell ref="B291:E291"/>
    <mergeCell ref="A274:D274"/>
    <mergeCell ref="B286:E288"/>
    <mergeCell ref="B289:E289"/>
    <mergeCell ref="A277:E279"/>
    <mergeCell ref="A280:E284"/>
    <mergeCell ref="C176:D176"/>
    <mergeCell ref="B271:E271"/>
    <mergeCell ref="A273:D273"/>
    <mergeCell ref="B262:E262"/>
    <mergeCell ref="B263:E263"/>
    <mergeCell ref="B270:E270"/>
    <mergeCell ref="B264:E264"/>
    <mergeCell ref="B266:E268"/>
    <mergeCell ref="A249:D249"/>
    <mergeCell ref="A250:D250"/>
    <mergeCell ref="B269:E269"/>
    <mergeCell ref="A254:E255"/>
    <mergeCell ref="C242:C244"/>
    <mergeCell ref="D242:D244"/>
    <mergeCell ref="A256:E257"/>
    <mergeCell ref="B259:E261"/>
    <mergeCell ref="B242:B244"/>
    <mergeCell ref="D216:D217"/>
    <mergeCell ref="E216:E217"/>
    <mergeCell ref="A167:E169"/>
    <mergeCell ref="A65:D65"/>
    <mergeCell ref="A97:D97"/>
    <mergeCell ref="A98:D98"/>
    <mergeCell ref="B189:C189"/>
    <mergeCell ref="D189:E189"/>
    <mergeCell ref="B216:B217"/>
    <mergeCell ref="C216:C217"/>
    <mergeCell ref="B170:C170"/>
    <mergeCell ref="D170:E170"/>
    <mergeCell ref="B171:B172"/>
    <mergeCell ref="C171:C172"/>
    <mergeCell ref="D171:D172"/>
    <mergeCell ref="E171:E172"/>
    <mergeCell ref="A12:E12"/>
    <mergeCell ref="A13:E13"/>
    <mergeCell ref="A26:E26"/>
    <mergeCell ref="A33:E33"/>
    <mergeCell ref="A38:D38"/>
    <mergeCell ref="B150:C150"/>
    <mergeCell ref="D150:E150"/>
    <mergeCell ref="A42:E45"/>
    <mergeCell ref="A47:E50"/>
    <mergeCell ref="A39:D39"/>
    <mergeCell ref="A99:D99"/>
    <mergeCell ref="A133:E133"/>
    <mergeCell ref="A134:E134"/>
    <mergeCell ref="A135:D135"/>
    <mergeCell ref="A136:D136"/>
    <mergeCell ref="A137:D137"/>
    <mergeCell ref="A52:E55"/>
    <mergeCell ref="A58:E61"/>
    <mergeCell ref="A63:D63"/>
    <mergeCell ref="A64:D64"/>
  </mergeCells>
  <conditionalFormatting sqref="A19:B24">
    <cfRule type="cellIs" dxfId="5" priority="9" stopIfTrue="1" operator="equal">
      <formula>"-"</formula>
    </cfRule>
  </conditionalFormatting>
  <conditionalFormatting sqref="A42:E45">
    <cfRule type="containsText" dxfId="4" priority="8" operator="containsText" text="write something in here">
      <formula>NOT(ISERROR(SEARCH("write something in here",A42)))</formula>
    </cfRule>
  </conditionalFormatting>
  <conditionalFormatting sqref="A47:E50">
    <cfRule type="containsText" dxfId="3" priority="3" operator="containsText" text="write something in here">
      <formula>NOT(ISERROR(SEARCH("write something in here",A47)))</formula>
    </cfRule>
  </conditionalFormatting>
  <conditionalFormatting sqref="A52:E55">
    <cfRule type="containsText" dxfId="2" priority="2" operator="containsText" text="write something in here">
      <formula>NOT(ISERROR(SEARCH("write something in here",A52)))</formula>
    </cfRule>
  </conditionalFormatting>
  <conditionalFormatting sqref="A58:E61">
    <cfRule type="containsText" dxfId="1" priority="1" operator="containsText" text="write something in here">
      <formula>NOT(ISERROR(SEARCH("write something in here",A58)))</formula>
    </cfRule>
  </conditionalFormatting>
  <conditionalFormatting sqref="B191:E200">
    <cfRule type="cellIs" dxfId="0" priority="4" operator="equal">
      <formula>0</formula>
    </cfRule>
  </conditionalFormatting>
  <printOptions horizontalCentered="1"/>
  <pageMargins left="0.43307086614173229" right="0.43307086614173229" top="0.59055118110236227" bottom="0.59055118110236227" header="0.51181102362204722" footer="0.51181102362204722"/>
  <pageSetup paperSize="9" orientation="portrait" r:id="rId1"/>
  <headerFooter alignWithMargins="0"/>
  <rowBreaks count="7" manualBreakCount="7">
    <brk id="37" max="16383" man="1"/>
    <brk id="62" max="16383" man="1"/>
    <brk id="96" max="16383" man="1"/>
    <brk id="134" max="16383" man="1"/>
    <brk id="188" max="16383" man="1"/>
    <brk id="248" max="16383" man="1"/>
    <brk id="2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Input Sheet 1</vt:lpstr>
      <vt:lpstr>Input Sheet 2</vt:lpstr>
      <vt:lpstr>Input Sheet 3</vt:lpstr>
      <vt:lpstr>Input Sheet 4</vt:lpstr>
      <vt:lpstr>Trial Balance</vt:lpstr>
      <vt:lpstr>Accounts To Print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dc:creator>
  <cp:lastModifiedBy>Nazmin Khan</cp:lastModifiedBy>
  <cp:lastPrinted>2022-05-20T12:21:14Z</cp:lastPrinted>
  <dcterms:created xsi:type="dcterms:W3CDTF">2020-12-20T21:51:12Z</dcterms:created>
  <dcterms:modified xsi:type="dcterms:W3CDTF">2023-12-12T10:11:42Z</dcterms:modified>
</cp:coreProperties>
</file>